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8520" windowHeight="8895" activeTab="3"/>
  </bookViews>
  <sheets>
    <sheet name="記入方法" sheetId="1" r:id="rId1"/>
    <sheet name="総括" sheetId="2" r:id="rId2"/>
    <sheet name="申込男子" sheetId="3" r:id="rId3"/>
    <sheet name="申込女子" sheetId="4" r:id="rId4"/>
  </sheets>
  <definedNames>
    <definedName name="_xlnm.Print_Area" localSheetId="0">'記入方法'!$A$1:$AD$58</definedName>
    <definedName name="Z_E5A29513_AF19_4198_AFD1_5EC9C2566FB3_.wvu.PrintArea" localSheetId="0" hidden="1">'記入方法'!$A$1:$AD$58</definedName>
  </definedNames>
  <calcPr fullCalcOnLoad="1"/>
</workbook>
</file>

<file path=xl/sharedStrings.xml><?xml version="1.0" encoding="utf-8"?>
<sst xmlns="http://schemas.openxmlformats.org/spreadsheetml/2006/main" count="222" uniqueCount="131">
  <si>
    <t>学年</t>
  </si>
  <si>
    <t>番号</t>
  </si>
  <si>
    <t>走高跳</t>
  </si>
  <si>
    <t>走幅跳</t>
  </si>
  <si>
    <t>砲丸投</t>
  </si>
  <si>
    <t>１００ｍ</t>
  </si>
  <si>
    <t>８００ｍ</t>
  </si>
  <si>
    <t>１５００ｍ</t>
  </si>
  <si>
    <t>リレー参加</t>
  </si>
  <si>
    <t>ふりがな</t>
  </si>
  <si>
    <t>*</t>
  </si>
  <si>
    <t>※№</t>
  </si>
  <si>
    <t>氏　　名</t>
  </si>
  <si>
    <t>参加種目１</t>
  </si>
  <si>
    <t>ベスト記録</t>
  </si>
  <si>
    <t>参加種目２</t>
  </si>
  <si>
    <t>学校名及び団体名</t>
  </si>
  <si>
    <t>○</t>
  </si>
  <si>
    <t>※受付№</t>
  </si>
  <si>
    <t>※　申込一覧は男女別に1枚ずつ作成してください。（男-黒，女-赤で記入）</t>
  </si>
  <si>
    <t>４×１００ｍＲ</t>
  </si>
  <si>
    <t>Ａ</t>
  </si>
  <si>
    <t>Ｂ</t>
  </si>
  <si>
    <t>※　リレーに出場する選手は、リレーの欄に○印を、複数チームで出場の場合は、ＡまたはＢでご記入ください。</t>
  </si>
  <si>
    <t>住　所</t>
  </si>
  <si>
    <t>代表者 氏名</t>
  </si>
  <si>
    <t>４×１００ｍＲ(Ａ)</t>
  </si>
  <si>
    <t>チーム</t>
  </si>
  <si>
    <t>４×１００ｍＲ(Ｂ)</t>
  </si>
  <si>
    <t>※　※印の欄は主催者側が記入しますので、申込作成時にはご記入しないようお願いします。</t>
  </si>
  <si>
    <t>※　ベスト記録の欄には○分○○秒○○なら○'○○"○○、フィールド競技の記録は○ｍ○○と記載してください。</t>
  </si>
  <si>
    <t>１　記入例</t>
  </si>
  <si>
    <t>ﾌﾘｶﾞﾅ</t>
  </si>
  <si>
    <t>①半角ｶﾀｶﾅで入力して下さい。姓、名の間は必ず半角スペースを入れて下さい。</t>
  </si>
  <si>
    <t>　【入力例】　ﾑﾛﾗﾝ_ﾀﾛｳ　　ｵﾔﾏﾀﾞ_ｻｵﾘ</t>
  </si>
  <si>
    <t>※誤入力防止のため、直接入力はしないで下さい。</t>
  </si>
  <si>
    <t>②半角数字と半角記号で入力してください。</t>
  </si>
  <si>
    <t>③以下の記入例で必ず入力してください。</t>
  </si>
  <si>
    <t>　　　　　　　　距離・高さ　　4ﾒｰﾄﾙ43 →　4m43</t>
  </si>
  <si>
    <t>　　　　　　　　得点　　　　　5343点　→　5343</t>
  </si>
  <si>
    <t>③複数のﾁｰﾑが参加する場合,それぞれのチーム最高記録を入力してください。</t>
  </si>
  <si>
    <t>①ナンバーカード欄ですので、記入しないでください。</t>
  </si>
  <si>
    <t>（１）※No.</t>
  </si>
  <si>
    <t>（２）氏名</t>
  </si>
  <si>
    <t>（３）ﾌﾘｶﾞﾅ</t>
  </si>
  <si>
    <t>（４）学年</t>
  </si>
  <si>
    <t>留萌　太郎</t>
  </si>
  <si>
    <t>ﾙﾓｲ　ﾀﾛｳ</t>
  </si>
  <si>
    <t>走幅跳</t>
  </si>
  <si>
    <t>4m30</t>
  </si>
  <si>
    <t>２　記入上の注意（パソコン入力の場合による。ただし用紙印刷して手書きでも可）</t>
  </si>
  <si>
    <t>①学年をドロップダウンリストから選択して下さい。</t>
  </si>
  <si>
    <t>（５）参加種目</t>
  </si>
  <si>
    <t>①種目をドロップダウンリストから選択して下さい。</t>
  </si>
  <si>
    <t>（６）ベスト記録</t>
  </si>
  <si>
    <t>①リレーチームで複数エントリーする場合は、リストから選択し、A、Bチーム分けしてください。</t>
  </si>
  <si>
    <t>②1チームの場合は、○としてください。</t>
  </si>
  <si>
    <t>①ベスト記録で番組編成します。わからない場合は入力しなくても構いません。</t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</si>
  <si>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</si>
  <si>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</si>
  <si>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●総合</t>
  </si>
  <si>
    <t>申込団体（学校）</t>
  </si>
  <si>
    <t>申込団体郵便番号</t>
  </si>
  <si>
    <t>申込団体　住所　</t>
  </si>
  <si>
    <t xml:space="preserve">申込団体 ＦＡＸ </t>
  </si>
  <si>
    <t>申込団体　電話</t>
  </si>
  <si>
    <t>緊急連絡先</t>
  </si>
  <si>
    <t>●参加料</t>
  </si>
  <si>
    <t>金額</t>
  </si>
  <si>
    <t>男子</t>
  </si>
  <si>
    <t>女子</t>
  </si>
  <si>
    <t>１種目</t>
  </si>
  <si>
    <t>２種目</t>
  </si>
  <si>
    <t>リレー</t>
  </si>
  <si>
    <t>代表者　氏名　</t>
  </si>
  <si>
    <t>※　ベスト記録の欄には○分○○秒○○なら○.○○.○○、フィールド競技の記録は○ｍ○○と記載してください。</t>
  </si>
  <si>
    <t>受付№</t>
  </si>
  <si>
    <t>●その他</t>
  </si>
  <si>
    <t>参加料合計</t>
  </si>
  <si>
    <t>女子小計</t>
  </si>
  <si>
    <t>男子合計</t>
  </si>
  <si>
    <t>　大会参加にあたり健康管理には十分配慮し、当日万一の事故に対しても一切自己の責任</t>
  </si>
  <si>
    <t>誓　　約　　書</t>
  </si>
  <si>
    <t>及び所属団体の責任において処理することを誓約します。</t>
  </si>
  <si>
    <t>氏名</t>
  </si>
  <si>
    <t>（代表者）</t>
  </si>
  <si>
    <t>４００ｍ</t>
  </si>
  <si>
    <t>３０００ｍ</t>
  </si>
  <si>
    <t>６０ｍ</t>
  </si>
  <si>
    <t>小学</t>
  </si>
  <si>
    <t>中学</t>
  </si>
  <si>
    <t>備　考</t>
  </si>
  <si>
    <t>個人種目参加</t>
  </si>
  <si>
    <t>人</t>
  </si>
  <si>
    <t>１　種　目</t>
  </si>
  <si>
    <t>２　種　目</t>
  </si>
  <si>
    <t>黄色のセルに人数、リレーチーム数を</t>
  </si>
  <si>
    <t>打込後、合計金額は自動計算されます。</t>
  </si>
  <si>
    <t>（７）リレー種目</t>
  </si>
  <si>
    <t>生年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</si>
  <si>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</si>
  <si>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</si>
  <si>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</si>
  <si>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</si>
  <si>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</si>
  <si>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</si>
  <si>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</si>
  <si>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</si>
  <si>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</si>
  <si>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</si>
  <si>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</si>
  <si>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</si>
  <si>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</si>
  <si>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</si>
  <si>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</si>
  <si>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</si>
  <si>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</si>
  <si>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小学6</t>
  </si>
  <si>
    <t>06</t>
  </si>
  <si>
    <t>参加申込一覧（男子）</t>
  </si>
  <si>
    <r>
      <t>参加申込一覧（</t>
    </r>
    <r>
      <rPr>
        <b/>
        <sz val="20"/>
        <color indexed="10"/>
        <rFont val="ＭＳ ゴシック"/>
        <family val="3"/>
      </rPr>
      <t>女子</t>
    </r>
    <r>
      <rPr>
        <b/>
        <sz val="20"/>
        <rFont val="ＭＳ ゴシック"/>
        <family val="3"/>
      </rPr>
      <t>）</t>
    </r>
  </si>
  <si>
    <t>　総括申込書</t>
  </si>
  <si>
    <t>ｼﾞｬﾍﾞﾘｯｸﾎﾞｰﾙ投</t>
  </si>
  <si>
    <t>J1</t>
  </si>
  <si>
    <t>J2</t>
  </si>
  <si>
    <t>J3</t>
  </si>
  <si>
    <t>代表者　Eﾒｰﾙｱﾄﾞﾚｽ</t>
  </si>
  <si>
    <t>①氏名を全角にて入力して下さい。苗字と名前の間に全角１スペース入れてください。</t>
  </si>
  <si>
    <t>　【入力例】　室蘭＿太朗　　　　佐々木＿翔　　　森＿稔　　　佐藤＿栞　　　小山田＿さおり　</t>
  </si>
  <si>
    <r>
      <t>留萌ジュニア陸上競技大会　</t>
    </r>
    <r>
      <rPr>
        <sz val="20"/>
        <color indexed="10"/>
        <rFont val="ＭＳ ゴシック"/>
        <family val="3"/>
      </rPr>
      <t>大会申込みの注意</t>
    </r>
  </si>
  <si>
    <t>第31回留萌ジュニア陸上競技大会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</si>
</sst>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  <numFmt numFmtId="178" formatCode="0.0_ "/>
    <numFmt numFmtId="179" formatCode="0.00_ "/>
    <numFmt numFmtId="180" formatCode="0.000_ "/>
    <numFmt numFmtId="181" formatCode="#"/>
    <numFmt numFmtId="182" formatCode="####"/>
    <numFmt numFmtId="183" formatCode="#,##0&quot;円&quot;"/>
    <numFmt numFmtId="184" formatCode="[&lt;=999]000;[&lt;=9999]000\-00;000\-0000"/>
    <numFmt numFmtId="185" formatCode="0;\-0;&quot;&quot;"/>
    <numFmt numFmtId="186" formatCode="0&quot;円&quot;;\-0&quot;円&quot;;&quot;&quot;"/>
    <numFmt numFmtId="187" formatCode="#,##0;&quot;¥&quot;&quot;¥&quot;&quot;¥&quot;\!\!\!\-#,##0;&quot;-&quot;"/>
    <numFmt numFmtId="188" formatCode="_(&quot;¥&quot;* #,##0_);_(&quot;¥&quot;* \(#,##0\);_(&quot;¥&quot;* &quot;-&quot;??_);_(@_)"/>
    <numFmt numFmtId="189" formatCode="#,##0_ "/>
    <numFmt numFmtId="190" formatCode="0;0;&quot;&quot;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10"/>
      <color indexed="10"/>
      <name val="ＭＳ 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sz val="10"/>
      <color indexed="30"/>
      <name val="ＭＳ Ｐゴシック"/>
      <family val="3"/>
    </font>
    <font>
      <u val="single"/>
      <sz val="12"/>
      <color indexed="12"/>
      <name val="ＭＳ 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ＭＳ ゴシック"/>
      <family val="3"/>
    </font>
    <font>
      <sz val="8"/>
      <name val="ＭＳ ゴシック"/>
      <family val="3"/>
    </font>
    <font>
      <sz val="18"/>
      <name val="ＭＳ ゴシック"/>
      <family val="3"/>
    </font>
    <font>
      <b/>
      <sz val="18"/>
      <name val="ＭＳ ゴシック"/>
      <family val="3"/>
    </font>
    <font>
      <sz val="14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color indexed="8"/>
      <name val="ＭＳ ゴシック"/>
      <family val="3"/>
    </font>
    <font>
      <sz val="16"/>
      <color indexed="10"/>
      <name val="ＭＳ 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sz val="14"/>
      <color rgb="FFFF0000"/>
      <name val="ＭＳ ゴシック"/>
      <family val="3"/>
    </font>
    <font>
      <sz val="12"/>
      <color theme="1"/>
      <name val="ＭＳ ゴシック"/>
      <family val="3"/>
    </font>
    <font>
      <sz val="16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87" fontId="20" fillId="0" borderId="0" applyFill="0" applyBorder="0" applyAlignment="0">
      <protection/>
    </xf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0" fontId="22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3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1" fillId="0" borderId="5" applyNumberFormat="0" applyFill="0" applyAlignment="0" applyProtection="0"/>
    <xf numFmtId="0" fontId="62" fillId="29" borderId="0" applyNumberFormat="0" applyBorder="0" applyAlignment="0" applyProtection="0"/>
    <xf numFmtId="188" fontId="2" fillId="30" borderId="6" applyFont="0" applyFill="0" applyBorder="0" applyAlignment="0" applyProtection="0"/>
    <xf numFmtId="0" fontId="63" fillId="31" borderId="7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69" fillId="31" borderId="12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2" borderId="7" applyNumberFormat="0" applyAlignment="0" applyProtection="0"/>
    <xf numFmtId="0" fontId="55" fillId="0" borderId="0">
      <alignment vertical="center"/>
      <protection/>
    </xf>
    <xf numFmtId="0" fontId="6" fillId="0" borderId="0" applyNumberFormat="0" applyFill="0" applyBorder="0" applyAlignment="0" applyProtection="0"/>
    <xf numFmtId="0" fontId="72" fillId="33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3" fillId="0" borderId="0" xfId="0" applyNumberFormat="1" applyFont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176" fontId="9" fillId="0" borderId="22" xfId="0" applyNumberFormat="1" applyFont="1" applyBorder="1" applyAlignment="1" applyProtection="1">
      <alignment vertical="center" shrinkToFit="1"/>
      <protection/>
    </xf>
    <xf numFmtId="0" fontId="9" fillId="0" borderId="1" xfId="0" applyFont="1" applyBorder="1" applyAlignment="1" applyProtection="1">
      <alignment horizontal="center" vertical="center" shrinkToFit="1"/>
      <protection/>
    </xf>
    <xf numFmtId="0" fontId="8" fillId="0" borderId="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3" fillId="0" borderId="1" xfId="0" applyFont="1" applyBorder="1" applyAlignment="1" applyProtection="1">
      <alignment horizontal="center" vertical="center" shrinkToFit="1"/>
      <protection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>
      <alignment vertical="center"/>
    </xf>
    <xf numFmtId="0" fontId="2" fillId="0" borderId="2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74" fillId="0" borderId="19" xfId="0" applyFont="1" applyBorder="1" applyAlignment="1">
      <alignment vertical="center"/>
    </xf>
    <xf numFmtId="0" fontId="75" fillId="0" borderId="20" xfId="0" applyFont="1" applyBorder="1" applyAlignment="1" applyProtection="1">
      <alignment horizontal="center" vertical="center"/>
      <protection locked="0"/>
    </xf>
    <xf numFmtId="0" fontId="75" fillId="0" borderId="20" xfId="0" applyFont="1" applyBorder="1" applyAlignment="1" applyProtection="1">
      <alignment horizontal="center" vertical="center" shrinkToFit="1"/>
      <protection locked="0"/>
    </xf>
    <xf numFmtId="0" fontId="75" fillId="0" borderId="21" xfId="0" applyFont="1" applyBorder="1" applyAlignment="1" applyProtection="1">
      <alignment horizontal="center" vertical="center"/>
      <protection locked="0"/>
    </xf>
    <xf numFmtId="0" fontId="75" fillId="0" borderId="27" xfId="0" applyFont="1" applyBorder="1" applyAlignment="1" applyProtection="1">
      <alignment horizontal="center" vertical="center"/>
      <protection locked="0"/>
    </xf>
    <xf numFmtId="0" fontId="75" fillId="0" borderId="28" xfId="0" applyFont="1" applyBorder="1" applyAlignment="1" applyProtection="1">
      <alignment horizontal="center" vertical="center"/>
      <protection locked="0"/>
    </xf>
    <xf numFmtId="0" fontId="75" fillId="0" borderId="29" xfId="0" applyFont="1" applyBorder="1" applyAlignment="1" applyProtection="1">
      <alignment horizontal="center" vertical="center"/>
      <protection locked="0"/>
    </xf>
    <xf numFmtId="0" fontId="75" fillId="0" borderId="3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vertical="center"/>
    </xf>
    <xf numFmtId="0" fontId="9" fillId="0" borderId="31" xfId="0" applyFont="1" applyBorder="1" applyAlignment="1" applyProtection="1">
      <alignment vertical="center"/>
      <protection locked="0"/>
    </xf>
    <xf numFmtId="0" fontId="73" fillId="0" borderId="31" xfId="0" applyFont="1" applyBorder="1" applyAlignment="1">
      <alignment vertical="center"/>
    </xf>
    <xf numFmtId="190" fontId="12" fillId="0" borderId="32" xfId="0" applyNumberFormat="1" applyFont="1" applyBorder="1" applyAlignment="1" applyProtection="1">
      <alignment horizontal="right"/>
      <protection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90" fontId="76" fillId="0" borderId="32" xfId="0" applyNumberFormat="1" applyFont="1" applyBorder="1" applyAlignment="1">
      <alignment horizontal="right"/>
    </xf>
    <xf numFmtId="0" fontId="8" fillId="0" borderId="19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4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8" fillId="0" borderId="45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73" fillId="0" borderId="45" xfId="0" applyFont="1" applyBorder="1" applyAlignment="1" applyProtection="1">
      <alignment horizontal="center" vertical="center"/>
      <protection locked="0"/>
    </xf>
    <xf numFmtId="0" fontId="77" fillId="0" borderId="45" xfId="0" applyFont="1" applyBorder="1" applyAlignment="1" applyProtection="1">
      <alignment horizontal="center" vertical="center"/>
      <protection locked="0"/>
    </xf>
    <xf numFmtId="0" fontId="0" fillId="0" borderId="0" xfId="0" applyAlignment="1" quotePrefix="1">
      <alignment vertical="center"/>
    </xf>
    <xf numFmtId="176" fontId="9" fillId="0" borderId="22" xfId="0" applyNumberFormat="1" applyFont="1" applyBorder="1" applyAlignment="1" applyProtection="1">
      <alignment vertical="center" shrinkToFit="1"/>
      <protection locked="0"/>
    </xf>
    <xf numFmtId="176" fontId="9" fillId="0" borderId="47" xfId="0" applyNumberFormat="1" applyFont="1" applyBorder="1" applyAlignment="1" applyProtection="1">
      <alignment vertical="center" shrinkToFit="1"/>
      <protection locked="0"/>
    </xf>
    <xf numFmtId="176" fontId="9" fillId="0" borderId="48" xfId="0" applyNumberFormat="1" applyFont="1" applyBorder="1" applyAlignment="1" applyProtection="1">
      <alignment vertical="center" shrinkToFit="1"/>
      <protection locked="0"/>
    </xf>
    <xf numFmtId="176" fontId="73" fillId="0" borderId="22" xfId="0" applyNumberFormat="1" applyFont="1" applyBorder="1" applyAlignment="1" applyProtection="1">
      <alignment vertical="center" shrinkToFit="1"/>
      <protection locked="0"/>
    </xf>
    <xf numFmtId="176" fontId="73" fillId="0" borderId="47" xfId="0" applyNumberFormat="1" applyFont="1" applyBorder="1" applyAlignment="1" applyProtection="1">
      <alignment vertical="center" shrinkToFit="1"/>
      <protection locked="0"/>
    </xf>
    <xf numFmtId="176" fontId="73" fillId="0" borderId="48" xfId="0" applyNumberFormat="1" applyFont="1" applyBorder="1" applyAlignment="1" applyProtection="1">
      <alignment vertical="center" shrinkToFit="1"/>
      <protection locked="0"/>
    </xf>
    <xf numFmtId="0" fontId="8" fillId="0" borderId="20" xfId="0" applyFont="1" applyBorder="1" applyAlignment="1" quotePrefix="1">
      <alignment horizontal="center" vertical="center"/>
    </xf>
    <xf numFmtId="0" fontId="28" fillId="0" borderId="0" xfId="0" applyFont="1" applyAlignment="1">
      <alignment vertical="center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75" fillId="0" borderId="27" xfId="0" applyFont="1" applyBorder="1" applyAlignment="1" applyProtection="1">
      <alignment horizontal="center" vertical="center" shrinkToFit="1"/>
      <protection locked="0"/>
    </xf>
    <xf numFmtId="0" fontId="75" fillId="0" borderId="29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5" fillId="35" borderId="0" xfId="0" applyFont="1" applyFill="1" applyAlignment="1">
      <alignment horizontal="center"/>
    </xf>
    <xf numFmtId="189" fontId="8" fillId="0" borderId="49" xfId="0" applyNumberFormat="1" applyFont="1" applyBorder="1" applyAlignment="1" applyProtection="1">
      <alignment vertical="center"/>
      <protection/>
    </xf>
    <xf numFmtId="189" fontId="8" fillId="0" borderId="50" xfId="0" applyNumberFormat="1" applyFont="1" applyBorder="1" applyAlignment="1" applyProtection="1">
      <alignment vertical="center"/>
      <protection/>
    </xf>
    <xf numFmtId="189" fontId="8" fillId="0" borderId="51" xfId="0" applyNumberFormat="1" applyFont="1" applyBorder="1" applyAlignment="1" applyProtection="1">
      <alignment vertical="center"/>
      <protection/>
    </xf>
    <xf numFmtId="189" fontId="8" fillId="0" borderId="52" xfId="0" applyNumberFormat="1" applyFont="1" applyBorder="1" applyAlignment="1" applyProtection="1">
      <alignment vertical="center"/>
      <protection/>
    </xf>
    <xf numFmtId="189" fontId="8" fillId="34" borderId="53" xfId="0" applyNumberFormat="1" applyFont="1" applyFill="1" applyBorder="1" applyAlignment="1" applyProtection="1">
      <alignment vertical="center"/>
      <protection locked="0"/>
    </xf>
    <xf numFmtId="189" fontId="8" fillId="34" borderId="54" xfId="0" applyNumberFormat="1" applyFont="1" applyFill="1" applyBorder="1" applyAlignment="1" applyProtection="1">
      <alignment vertical="center"/>
      <protection locked="0"/>
    </xf>
    <xf numFmtId="189" fontId="8" fillId="0" borderId="55" xfId="0" applyNumberFormat="1" applyFont="1" applyBorder="1" applyAlignment="1" applyProtection="1">
      <alignment vertical="center"/>
      <protection/>
    </xf>
    <xf numFmtId="189" fontId="8" fillId="0" borderId="26" xfId="0" applyNumberFormat="1" applyFont="1" applyBorder="1" applyAlignment="1" applyProtection="1">
      <alignment vertical="center"/>
      <protection/>
    </xf>
    <xf numFmtId="189" fontId="8" fillId="0" borderId="34" xfId="0" applyNumberFormat="1" applyFont="1" applyBorder="1" applyAlignment="1" applyProtection="1">
      <alignment vertical="center"/>
      <protection/>
    </xf>
    <xf numFmtId="189" fontId="8" fillId="0" borderId="46" xfId="0" applyNumberFormat="1" applyFont="1" applyBorder="1" applyAlignment="1" applyProtection="1">
      <alignment vertical="center"/>
      <protection/>
    </xf>
    <xf numFmtId="189" fontId="8" fillId="0" borderId="56" xfId="0" applyNumberFormat="1" applyFont="1" applyBorder="1" applyAlignment="1" applyProtection="1">
      <alignment horizontal="center" vertical="center"/>
      <protection/>
    </xf>
    <xf numFmtId="189" fontId="8" fillId="0" borderId="57" xfId="0" applyNumberFormat="1" applyFont="1" applyBorder="1" applyAlignment="1" applyProtection="1">
      <alignment horizontal="center" vertical="center"/>
      <protection/>
    </xf>
    <xf numFmtId="189" fontId="8" fillId="0" borderId="58" xfId="0" applyNumberFormat="1" applyFont="1" applyBorder="1" applyAlignment="1" applyProtection="1">
      <alignment horizontal="center" vertical="center"/>
      <protection/>
    </xf>
    <xf numFmtId="189" fontId="8" fillId="0" borderId="59" xfId="0" applyNumberFormat="1" applyFont="1" applyBorder="1" applyAlignment="1" applyProtection="1">
      <alignment horizontal="center" vertical="center"/>
      <protection/>
    </xf>
    <xf numFmtId="0" fontId="26" fillId="0" borderId="4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89" fontId="8" fillId="34" borderId="60" xfId="0" applyNumberFormat="1" applyFont="1" applyFill="1" applyBorder="1" applyAlignment="1" applyProtection="1">
      <alignment vertical="center"/>
      <protection locked="0"/>
    </xf>
    <xf numFmtId="189" fontId="8" fillId="34" borderId="61" xfId="0" applyNumberFormat="1" applyFont="1" applyFill="1" applyBorder="1" applyAlignment="1" applyProtection="1">
      <alignment vertical="center"/>
      <protection locked="0"/>
    </xf>
    <xf numFmtId="189" fontId="8" fillId="34" borderId="62" xfId="0" applyNumberFormat="1" applyFont="1" applyFill="1" applyBorder="1" applyAlignment="1" applyProtection="1">
      <alignment vertical="center"/>
      <protection locked="0"/>
    </xf>
    <xf numFmtId="189" fontId="8" fillId="34" borderId="63" xfId="0" applyNumberFormat="1" applyFont="1" applyFill="1" applyBorder="1" applyAlignment="1" applyProtection="1">
      <alignment vertical="center"/>
      <protection locked="0"/>
    </xf>
    <xf numFmtId="189" fontId="8" fillId="0" borderId="64" xfId="0" applyNumberFormat="1" applyFont="1" applyBorder="1" applyAlignment="1" applyProtection="1">
      <alignment vertical="center"/>
      <protection/>
    </xf>
    <xf numFmtId="189" fontId="8" fillId="0" borderId="65" xfId="0" applyNumberFormat="1" applyFont="1" applyBorder="1" applyAlignment="1" applyProtection="1">
      <alignment vertical="center"/>
      <protection/>
    </xf>
    <xf numFmtId="0" fontId="25" fillId="0" borderId="42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189" fontId="8" fillId="0" borderId="67" xfId="0" applyNumberFormat="1" applyFont="1" applyBorder="1" applyAlignment="1" applyProtection="1">
      <alignment vertical="center"/>
      <protection/>
    </xf>
    <xf numFmtId="189" fontId="8" fillId="0" borderId="68" xfId="0" applyNumberFormat="1" applyFont="1" applyBorder="1" applyAlignment="1" applyProtection="1">
      <alignment vertical="center"/>
      <protection/>
    </xf>
    <xf numFmtId="189" fontId="8" fillId="0" borderId="69" xfId="0" applyNumberFormat="1" applyFont="1" applyBorder="1" applyAlignment="1" applyProtection="1">
      <alignment horizontal="center" vertical="center"/>
      <protection/>
    </xf>
    <xf numFmtId="189" fontId="8" fillId="0" borderId="70" xfId="0" applyNumberFormat="1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vertical="center"/>
      <protection locked="0"/>
    </xf>
    <xf numFmtId="0" fontId="8" fillId="0" borderId="72" xfId="0" applyFont="1" applyBorder="1" applyAlignment="1" applyProtection="1">
      <alignment vertical="center"/>
      <protection locked="0"/>
    </xf>
    <xf numFmtId="0" fontId="8" fillId="0" borderId="73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 shrinkToFit="1"/>
      <protection locked="0"/>
    </xf>
    <xf numFmtId="0" fontId="8" fillId="0" borderId="47" xfId="0" applyFont="1" applyBorder="1" applyAlignment="1" applyProtection="1">
      <alignment vertical="center" shrinkToFit="1"/>
      <protection locked="0"/>
    </xf>
    <xf numFmtId="189" fontId="8" fillId="0" borderId="74" xfId="0" applyNumberFormat="1" applyFont="1" applyBorder="1" applyAlignment="1" applyProtection="1">
      <alignment horizontal="center" vertical="center"/>
      <protection/>
    </xf>
    <xf numFmtId="189" fontId="8" fillId="0" borderId="75" xfId="0" applyNumberFormat="1" applyFont="1" applyBorder="1" applyAlignment="1" applyProtection="1">
      <alignment vertical="center"/>
      <protection/>
    </xf>
    <xf numFmtId="189" fontId="8" fillId="0" borderId="76" xfId="0" applyNumberFormat="1" applyFont="1" applyBorder="1" applyAlignment="1" applyProtection="1">
      <alignment vertical="center"/>
      <protection/>
    </xf>
    <xf numFmtId="189" fontId="8" fillId="0" borderId="77" xfId="0" applyNumberFormat="1" applyFont="1" applyBorder="1" applyAlignment="1" applyProtection="1">
      <alignment vertical="center"/>
      <protection/>
    </xf>
    <xf numFmtId="189" fontId="8" fillId="0" borderId="54" xfId="0" applyNumberFormat="1" applyFont="1" applyBorder="1" applyAlignment="1" applyProtection="1">
      <alignment vertical="center"/>
      <protection/>
    </xf>
    <xf numFmtId="189" fontId="8" fillId="0" borderId="78" xfId="0" applyNumberFormat="1" applyFont="1" applyBorder="1" applyAlignment="1" applyProtection="1">
      <alignment vertical="center"/>
      <protection/>
    </xf>
    <xf numFmtId="189" fontId="8" fillId="0" borderId="79" xfId="0" applyNumberFormat="1" applyFont="1" applyBorder="1" applyAlignment="1" applyProtection="1">
      <alignment vertical="center"/>
      <protection/>
    </xf>
    <xf numFmtId="189" fontId="8" fillId="34" borderId="80" xfId="0" applyNumberFormat="1" applyFont="1" applyFill="1" applyBorder="1" applyAlignment="1" applyProtection="1">
      <alignment vertical="center"/>
      <protection locked="0"/>
    </xf>
    <xf numFmtId="189" fontId="8" fillId="34" borderId="81" xfId="0" applyNumberFormat="1" applyFont="1" applyFill="1" applyBorder="1" applyAlignment="1" applyProtection="1">
      <alignment vertical="center"/>
      <protection locked="0"/>
    </xf>
    <xf numFmtId="0" fontId="8" fillId="0" borderId="82" xfId="0" applyFont="1" applyBorder="1" applyAlignment="1">
      <alignment vertical="center"/>
    </xf>
    <xf numFmtId="0" fontId="8" fillId="0" borderId="7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8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83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47" xfId="0" applyFont="1" applyBorder="1" applyAlignment="1" applyProtection="1">
      <alignment vertical="center"/>
      <protection locked="0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/>
      <protection/>
    </xf>
    <xf numFmtId="0" fontId="8" fillId="0" borderId="85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 vertical="top"/>
      <protection/>
    </xf>
    <xf numFmtId="0" fontId="8" fillId="0" borderId="34" xfId="0" applyFont="1" applyBorder="1" applyAlignment="1" applyProtection="1">
      <alignment vertical="top"/>
      <protection/>
    </xf>
    <xf numFmtId="189" fontId="8" fillId="0" borderId="86" xfId="0" applyNumberFormat="1" applyFont="1" applyBorder="1" applyAlignment="1" applyProtection="1">
      <alignment horizontal="center" vertical="center"/>
      <protection/>
    </xf>
    <xf numFmtId="189" fontId="8" fillId="0" borderId="53" xfId="0" applyNumberFormat="1" applyFont="1" applyBorder="1" applyAlignment="1" applyProtection="1">
      <alignment horizontal="center" vertical="center"/>
      <protection/>
    </xf>
    <xf numFmtId="189" fontId="8" fillId="0" borderId="62" xfId="0" applyNumberFormat="1" applyFont="1" applyBorder="1" applyAlignment="1" applyProtection="1">
      <alignment horizontal="center" vertical="center"/>
      <protection/>
    </xf>
    <xf numFmtId="189" fontId="8" fillId="0" borderId="54" xfId="0" applyNumberFormat="1" applyFont="1" applyBorder="1" applyAlignment="1" applyProtection="1">
      <alignment horizontal="center" vertical="center"/>
      <protection/>
    </xf>
    <xf numFmtId="0" fontId="8" fillId="0" borderId="87" xfId="0" applyFont="1" applyBorder="1" applyAlignment="1">
      <alignment horizontal="center" vertical="center" textRotation="255"/>
    </xf>
    <xf numFmtId="0" fontId="8" fillId="0" borderId="88" xfId="0" applyFont="1" applyBorder="1" applyAlignment="1">
      <alignment horizontal="center" vertical="center" textRotation="255"/>
    </xf>
    <xf numFmtId="0" fontId="8" fillId="0" borderId="89" xfId="0" applyFont="1" applyBorder="1" applyAlignment="1">
      <alignment horizontal="center" vertical="center" textRotation="255"/>
    </xf>
    <xf numFmtId="0" fontId="8" fillId="0" borderId="90" xfId="0" applyFont="1" applyBorder="1" applyAlignment="1">
      <alignment horizontal="center" vertical="center" textRotation="255"/>
    </xf>
    <xf numFmtId="0" fontId="8" fillId="0" borderId="91" xfId="0" applyFont="1" applyBorder="1" applyAlignment="1">
      <alignment horizontal="center" vertical="center" textRotation="255"/>
    </xf>
    <xf numFmtId="0" fontId="8" fillId="0" borderId="92" xfId="0" applyFont="1" applyBorder="1" applyAlignment="1">
      <alignment horizontal="center" vertical="center" textRotation="255"/>
    </xf>
    <xf numFmtId="0" fontId="8" fillId="0" borderId="93" xfId="0" applyFont="1" applyBorder="1" applyAlignment="1">
      <alignment horizontal="center" vertical="center" textRotation="255"/>
    </xf>
    <xf numFmtId="189" fontId="8" fillId="34" borderId="69" xfId="0" applyNumberFormat="1" applyFont="1" applyFill="1" applyBorder="1" applyAlignment="1" applyProtection="1">
      <alignment vertical="center"/>
      <protection locked="0"/>
    </xf>
    <xf numFmtId="189" fontId="8" fillId="34" borderId="94" xfId="0" applyNumberFormat="1" applyFont="1" applyFill="1" applyBorder="1" applyAlignment="1" applyProtection="1">
      <alignment vertical="center"/>
      <protection locked="0"/>
    </xf>
    <xf numFmtId="189" fontId="8" fillId="34" borderId="56" xfId="0" applyNumberFormat="1" applyFont="1" applyFill="1" applyBorder="1" applyAlignment="1" applyProtection="1">
      <alignment vertical="center"/>
      <protection locked="0"/>
    </xf>
    <xf numFmtId="189" fontId="8" fillId="34" borderId="57" xfId="0" applyNumberFormat="1" applyFont="1" applyFill="1" applyBorder="1" applyAlignment="1" applyProtection="1">
      <alignment vertical="center"/>
      <protection locked="0"/>
    </xf>
    <xf numFmtId="189" fontId="8" fillId="34" borderId="95" xfId="0" applyNumberFormat="1" applyFont="1" applyFill="1" applyBorder="1" applyAlignment="1" applyProtection="1">
      <alignment vertical="center"/>
      <protection locked="0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51" xfId="0" applyFont="1" applyBorder="1" applyAlignment="1" applyProtection="1">
      <alignment vertical="center"/>
      <protection locked="0"/>
    </xf>
    <xf numFmtId="0" fontId="8" fillId="0" borderId="45" xfId="0" applyFont="1" applyBorder="1" applyAlignment="1" applyProtection="1">
      <alignment vertical="center"/>
      <protection locked="0"/>
    </xf>
    <xf numFmtId="0" fontId="8" fillId="0" borderId="46" xfId="0" applyFont="1" applyBorder="1" applyAlignment="1" applyProtection="1">
      <alignment vertical="center"/>
      <protection locked="0"/>
    </xf>
    <xf numFmtId="189" fontId="8" fillId="0" borderId="96" xfId="0" applyNumberFormat="1" applyFont="1" applyBorder="1" applyAlignment="1" applyProtection="1">
      <alignment horizontal="center" vertical="center"/>
      <protection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44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vertical="center"/>
      <protection locked="0"/>
    </xf>
    <xf numFmtId="0" fontId="8" fillId="0" borderId="4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189" fontId="8" fillId="34" borderId="96" xfId="0" applyNumberFormat="1" applyFont="1" applyFill="1" applyBorder="1" applyAlignment="1" applyProtection="1">
      <alignment vertical="center"/>
      <protection locked="0"/>
    </xf>
    <xf numFmtId="189" fontId="8" fillId="34" borderId="100" xfId="0" applyNumberFormat="1" applyFont="1" applyFill="1" applyBorder="1" applyAlignment="1" applyProtection="1">
      <alignment vertical="center"/>
      <protection locked="0"/>
    </xf>
    <xf numFmtId="0" fontId="8" fillId="0" borderId="10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02" xfId="0" applyFont="1" applyBorder="1" applyAlignment="1" applyProtection="1">
      <alignment horizontal="center" vertical="center"/>
      <protection locked="0"/>
    </xf>
    <xf numFmtId="0" fontId="8" fillId="0" borderId="103" xfId="0" applyFont="1" applyBorder="1" applyAlignment="1" applyProtection="1">
      <alignment horizontal="center" vertical="center"/>
      <protection locked="0"/>
    </xf>
    <xf numFmtId="0" fontId="12" fillId="0" borderId="10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90" fontId="10" fillId="0" borderId="32" xfId="0" applyNumberFormat="1" applyFont="1" applyBorder="1" applyAlignment="1" applyProtection="1">
      <alignment horizontal="center" vertical="center"/>
      <protection/>
    </xf>
    <xf numFmtId="190" fontId="10" fillId="0" borderId="104" xfId="0" applyNumberFormat="1" applyFont="1" applyBorder="1" applyAlignment="1" applyProtection="1">
      <alignment horizontal="center" vertical="center"/>
      <protection/>
    </xf>
    <xf numFmtId="190" fontId="10" fillId="0" borderId="19" xfId="0" applyNumberFormat="1" applyFont="1" applyBorder="1" applyAlignment="1" applyProtection="1">
      <alignment horizontal="center" vertical="center"/>
      <protection/>
    </xf>
    <xf numFmtId="190" fontId="10" fillId="0" borderId="32" xfId="0" applyNumberFormat="1" applyFont="1" applyBorder="1" applyAlignment="1" applyProtection="1">
      <alignment vertical="center" shrinkToFit="1"/>
      <protection/>
    </xf>
    <xf numFmtId="190" fontId="10" fillId="0" borderId="104" xfId="0" applyNumberFormat="1" applyFont="1" applyBorder="1" applyAlignment="1" applyProtection="1">
      <alignment vertical="center" shrinkToFit="1"/>
      <protection/>
    </xf>
    <xf numFmtId="190" fontId="10" fillId="0" borderId="19" xfId="0" applyNumberFormat="1" applyFont="1" applyBorder="1" applyAlignment="1" applyProtection="1">
      <alignment vertical="center" shrinkToFit="1"/>
      <protection/>
    </xf>
    <xf numFmtId="0" fontId="28" fillId="0" borderId="0" xfId="0" applyFont="1" applyAlignment="1">
      <alignment vertical="center"/>
    </xf>
    <xf numFmtId="0" fontId="75" fillId="0" borderId="27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186" fontId="78" fillId="0" borderId="104" xfId="0" applyNumberFormat="1" applyFont="1" applyBorder="1" applyAlignment="1">
      <alignment horizontal="center" vertical="center"/>
    </xf>
    <xf numFmtId="186" fontId="78" fillId="0" borderId="1" xfId="0" applyNumberFormat="1" applyFont="1" applyBorder="1" applyAlignment="1">
      <alignment horizontal="center" vertical="center"/>
    </xf>
    <xf numFmtId="186" fontId="78" fillId="0" borderId="23" xfId="0" applyNumberFormat="1" applyFont="1" applyBorder="1" applyAlignment="1">
      <alignment horizontal="center" vertical="center"/>
    </xf>
    <xf numFmtId="186" fontId="78" fillId="0" borderId="32" xfId="0" applyNumberFormat="1" applyFont="1" applyBorder="1" applyAlignment="1">
      <alignment horizontal="center" vertical="center"/>
    </xf>
    <xf numFmtId="186" fontId="78" fillId="0" borderId="19" xfId="0" applyNumberFormat="1" applyFont="1" applyBorder="1" applyAlignment="1">
      <alignment horizontal="center" vertical="center"/>
    </xf>
    <xf numFmtId="186" fontId="78" fillId="0" borderId="104" xfId="0" applyNumberFormat="1" applyFont="1" applyBorder="1" applyAlignment="1">
      <alignment horizontal="left" vertical="center" shrinkToFit="1"/>
    </xf>
    <xf numFmtId="186" fontId="78" fillId="0" borderId="1" xfId="0" applyNumberFormat="1" applyFont="1" applyBorder="1" applyAlignment="1">
      <alignment horizontal="left" vertical="center" shrinkToFit="1"/>
    </xf>
    <xf numFmtId="186" fontId="78" fillId="0" borderId="23" xfId="0" applyNumberFormat="1" applyFont="1" applyBorder="1" applyAlignment="1">
      <alignment horizontal="left"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ハイパーリンク 2" xfId="48"/>
    <cellStyle name="メモ" xfId="49"/>
    <cellStyle name="リンク セル" xfId="50"/>
    <cellStyle name="悪い" xfId="51"/>
    <cellStyle name="金額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</xdr:row>
      <xdr:rowOff>19050</xdr:rowOff>
    </xdr:from>
    <xdr:to>
      <xdr:col>3</xdr:col>
      <xdr:colOff>209550</xdr:colOff>
      <xdr:row>3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38225" y="8382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19050</xdr:rowOff>
    </xdr:from>
    <xdr:to>
      <xdr:col>3</xdr:col>
      <xdr:colOff>219075</xdr:colOff>
      <xdr:row>3</xdr:row>
      <xdr:rowOff>200025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047750" y="8382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K59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6.125" defaultRowHeight="13.5"/>
  <cols>
    <col min="1" max="1" width="5.625" style="1" customWidth="1"/>
    <col min="2" max="2" width="5.125" style="1" customWidth="1"/>
    <col min="3" max="3" width="2.625" style="1" customWidth="1"/>
    <col min="4" max="5" width="13.625" style="1" customWidth="1"/>
    <col min="6" max="6" width="7.125" style="1" customWidth="1"/>
    <col min="7" max="7" width="5.125" style="1" customWidth="1"/>
    <col min="8" max="14" width="11.625" style="1" customWidth="1"/>
    <col min="15" max="15" width="9.875" style="1" customWidth="1"/>
    <col min="16" max="17" width="6.125" style="1" customWidth="1"/>
    <col min="18" max="18" width="8.50390625" style="1" customWidth="1"/>
    <col min="19" max="19" width="9.25390625" style="1" customWidth="1"/>
    <col min="20" max="20" width="6.125" style="1" customWidth="1"/>
    <col min="21" max="21" width="9.875" style="1" customWidth="1"/>
    <col min="22" max="22" width="7.625" style="1" customWidth="1"/>
    <col min="23" max="23" width="7.50390625" style="1" customWidth="1"/>
    <col min="24" max="24" width="12.125" style="1" customWidth="1"/>
    <col min="25" max="25" width="5.50390625" style="1" customWidth="1"/>
    <col min="26" max="26" width="7.00390625" style="1" customWidth="1"/>
    <col min="27" max="27" width="8.25390625" style="1" customWidth="1"/>
    <col min="28" max="28" width="12.50390625" style="1" customWidth="1"/>
    <col min="29" max="29" width="9.875" style="1" customWidth="1"/>
    <col min="30" max="30" width="5.125" style="1" customWidth="1"/>
    <col min="31" max="16384" width="6.125" style="1" customWidth="1"/>
  </cols>
  <sheetData>
    <row r="1" spans="1:15" ht="24">
      <c r="A1" s="115" t="s">
        <v>129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45"/>
    </row>
    <row r="3" spans="2:9" ht="12">
      <c r="B3" s="34"/>
      <c r="C3" s="33"/>
      <c r="D3" s="33"/>
      <c r="E3" s="33"/>
      <c r="F3" s="33"/>
      <c r="G3" s="33"/>
      <c r="H3" s="33"/>
      <c r="I3" s="33"/>
    </row>
    <row r="4" spans="2:9" ht="12">
      <c r="B4" s="34"/>
      <c r="C4" s="33"/>
      <c r="D4" s="33"/>
      <c r="E4" s="33"/>
      <c r="F4" s="33"/>
      <c r="G4" s="33"/>
      <c r="H4" s="33"/>
      <c r="I4" s="33"/>
    </row>
    <row r="5" spans="2:9" ht="18.75">
      <c r="B5" s="35" t="s">
        <v>31</v>
      </c>
      <c r="C5" s="33"/>
      <c r="D5" s="33"/>
      <c r="E5" s="33"/>
      <c r="F5" s="33"/>
      <c r="G5" s="33"/>
      <c r="H5" s="33"/>
      <c r="I5" s="33"/>
    </row>
    <row r="6" spans="4:27" ht="12.75" thickBot="1">
      <c r="D6" s="36"/>
      <c r="E6" s="36"/>
      <c r="F6" s="36"/>
      <c r="G6" s="36"/>
      <c r="H6" s="36"/>
      <c r="I6" s="37"/>
      <c r="J6" s="36"/>
      <c r="K6" s="36"/>
      <c r="L6" s="36"/>
      <c r="M6" s="36"/>
      <c r="N6" s="36"/>
      <c r="O6" s="37"/>
      <c r="P6" s="36"/>
      <c r="Q6" s="37"/>
      <c r="R6" s="37"/>
      <c r="S6" s="37"/>
      <c r="T6" s="37"/>
      <c r="U6" s="37"/>
      <c r="V6" s="37"/>
      <c r="W6" s="37"/>
      <c r="X6" s="37"/>
      <c r="Y6" s="36"/>
      <c r="Z6" s="37"/>
      <c r="AA6" s="37"/>
    </row>
    <row r="7" spans="1:20" ht="18" customHeight="1" thickBot="1">
      <c r="A7" s="13" t="s">
        <v>1</v>
      </c>
      <c r="B7" s="113" t="s">
        <v>11</v>
      </c>
      <c r="C7" s="113"/>
      <c r="D7" s="17" t="s">
        <v>12</v>
      </c>
      <c r="E7" s="17" t="s">
        <v>9</v>
      </c>
      <c r="F7" s="17" t="s">
        <v>0</v>
      </c>
      <c r="G7" s="17" t="s">
        <v>99</v>
      </c>
      <c r="H7" s="17" t="s">
        <v>13</v>
      </c>
      <c r="I7" s="17" t="s">
        <v>14</v>
      </c>
      <c r="J7" s="17" t="s">
        <v>15</v>
      </c>
      <c r="K7" s="17" t="s">
        <v>14</v>
      </c>
      <c r="L7" s="18" t="s">
        <v>20</v>
      </c>
      <c r="M7" s="30" t="s">
        <v>14</v>
      </c>
      <c r="N7" s="31" t="s">
        <v>91</v>
      </c>
      <c r="T7" s="2"/>
    </row>
    <row r="8" spans="1:20" ht="18" customHeight="1" thickTop="1">
      <c r="A8" s="14">
        <v>1</v>
      </c>
      <c r="B8" s="114"/>
      <c r="C8" s="114"/>
      <c r="D8" s="21" t="s">
        <v>46</v>
      </c>
      <c r="E8" s="22" t="s">
        <v>47</v>
      </c>
      <c r="F8" s="21" t="s">
        <v>117</v>
      </c>
      <c r="G8" s="107" t="s">
        <v>118</v>
      </c>
      <c r="H8" s="21" t="s">
        <v>5</v>
      </c>
      <c r="I8" s="21">
        <v>14.57</v>
      </c>
      <c r="J8" s="21" t="s">
        <v>48</v>
      </c>
      <c r="K8" s="21" t="s">
        <v>49</v>
      </c>
      <c r="L8" s="21" t="s">
        <v>17</v>
      </c>
      <c r="M8" s="23">
        <v>58.94</v>
      </c>
      <c r="N8" s="24"/>
      <c r="O8" s="12"/>
      <c r="T8" s="2"/>
    </row>
    <row r="9" spans="31:37" ht="12">
      <c r="AE9" s="38"/>
      <c r="AF9" s="3"/>
      <c r="AG9" s="3"/>
      <c r="AH9" s="3"/>
      <c r="AI9" s="3"/>
      <c r="AJ9" s="3"/>
      <c r="AK9" s="3"/>
    </row>
    <row r="13" spans="2:13" ht="18.75">
      <c r="B13" s="39" t="s">
        <v>50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2:13" ht="12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2:17" ht="12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2:17" ht="14.25">
      <c r="B16" s="41" t="s">
        <v>42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3:17" ht="12">
      <c r="C17" s="33" t="s">
        <v>41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2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2:17" ht="14.25">
      <c r="B19" s="42" t="s">
        <v>43</v>
      </c>
      <c r="C19" s="40"/>
      <c r="D19" s="40"/>
      <c r="E19" s="40"/>
      <c r="F19" s="40"/>
      <c r="G19" s="40"/>
      <c r="H19" s="40"/>
      <c r="I19" s="40"/>
      <c r="J19" s="43"/>
      <c r="K19" s="43"/>
      <c r="L19" s="43"/>
      <c r="M19" s="43"/>
      <c r="N19" s="43"/>
      <c r="O19" s="43"/>
      <c r="P19" s="43"/>
      <c r="Q19" s="43"/>
    </row>
    <row r="20" spans="3:17" ht="12">
      <c r="C20" s="40" t="s">
        <v>127</v>
      </c>
      <c r="D20" s="40"/>
      <c r="E20" s="40"/>
      <c r="F20" s="40"/>
      <c r="G20" s="40"/>
      <c r="H20" s="40"/>
      <c r="I20" s="40"/>
      <c r="J20" s="33"/>
      <c r="K20" s="33"/>
      <c r="L20" s="33"/>
      <c r="M20" s="33"/>
      <c r="N20" s="33"/>
      <c r="O20" s="33"/>
      <c r="P20" s="33"/>
      <c r="Q20" s="33"/>
    </row>
    <row r="21" spans="3:17" ht="12">
      <c r="C21" s="33" t="s">
        <v>128</v>
      </c>
      <c r="E21" s="40"/>
      <c r="F21" s="40"/>
      <c r="G21" s="40"/>
      <c r="H21" s="40"/>
      <c r="I21" s="40"/>
      <c r="J21" s="33"/>
      <c r="K21" s="33"/>
      <c r="L21" s="33"/>
      <c r="M21" s="33"/>
      <c r="N21" s="33"/>
      <c r="O21" s="33"/>
      <c r="P21" s="33"/>
      <c r="Q21" s="33"/>
    </row>
    <row r="22" spans="2:17" ht="11.25" customHeight="1">
      <c r="B22" s="40"/>
      <c r="C22" s="40"/>
      <c r="D22" s="40"/>
      <c r="E22" s="40"/>
      <c r="F22" s="40"/>
      <c r="G22" s="40"/>
      <c r="H22" s="40"/>
      <c r="I22" s="40"/>
      <c r="J22" s="33"/>
      <c r="K22" s="33"/>
      <c r="L22" s="33"/>
      <c r="M22" s="33"/>
      <c r="N22" s="33"/>
      <c r="O22" s="33"/>
      <c r="P22" s="33"/>
      <c r="Q22" s="33"/>
    </row>
    <row r="23" spans="2:13" ht="14.25">
      <c r="B23" s="42" t="s">
        <v>44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3:13" ht="12">
      <c r="C24" s="40" t="s">
        <v>33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3:17" ht="12"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ht="12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3" ht="14.25">
      <c r="B27" s="42" t="s">
        <v>45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3:13" ht="12">
      <c r="C28" s="40" t="s">
        <v>51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3:13" ht="12">
      <c r="C29" s="34" t="s">
        <v>35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2:13" ht="12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2:13" ht="14.25">
      <c r="B31" s="42" t="s">
        <v>52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3:13" ht="12">
      <c r="C32" s="40" t="s">
        <v>53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3:13" ht="12">
      <c r="C33" s="34" t="s">
        <v>35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2:13" ht="12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2:13" ht="14.25">
      <c r="B35" s="42" t="s">
        <v>54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3:13" ht="12">
      <c r="C36" s="40" t="s">
        <v>57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3:13" ht="12">
      <c r="C37" s="33" t="s">
        <v>36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3:17" ht="12">
      <c r="C38" s="44" t="s">
        <v>37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2:17" ht="12">
      <c r="B39" s="40"/>
      <c r="C39" s="40" t="s">
        <v>58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2:17" ht="12">
      <c r="B40" s="40"/>
      <c r="C40" s="40" t="s">
        <v>59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2:17" ht="12">
      <c r="B41" s="40"/>
      <c r="C41" s="40" t="s">
        <v>38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2:17" ht="12">
      <c r="B42" s="40"/>
      <c r="C42" s="40" t="s">
        <v>39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2:13" ht="12">
      <c r="B43" s="33"/>
      <c r="C43" s="33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2:13" ht="14.25">
      <c r="B44" s="42" t="s">
        <v>98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3:13" ht="12">
      <c r="C45" s="33" t="s">
        <v>55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3:13" ht="12">
      <c r="C46" s="40" t="s">
        <v>56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2:13" ht="12">
      <c r="B47" s="40"/>
      <c r="C47" s="40" t="s">
        <v>40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2:13" ht="12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2:13" ht="12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3:5" ht="12">
      <c r="C50" s="40"/>
      <c r="D50" s="40"/>
      <c r="E50" s="40"/>
    </row>
    <row r="51" spans="3:5" ht="12">
      <c r="C51" s="40"/>
      <c r="D51" s="40"/>
      <c r="E51" s="40"/>
    </row>
    <row r="54" spans="2:13" ht="14.25">
      <c r="B54" s="42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2:13" ht="12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2:13" ht="12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3:13" ht="12"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3:5" ht="12">
      <c r="C58" s="40"/>
      <c r="D58" s="40"/>
      <c r="E58" s="40"/>
    </row>
    <row r="59" spans="3:5" ht="12">
      <c r="C59" s="40"/>
      <c r="D59" s="40"/>
      <c r="E59" s="40"/>
    </row>
  </sheetData>
  <sheetProtection/>
  <mergeCells count="3">
    <mergeCell ref="B7:C7"/>
    <mergeCell ref="B8:C8"/>
    <mergeCell ref="A1:N1"/>
  </mergeCells>
  <printOptions/>
  <pageMargins left="1.7322834645669292" right="0.7480314960629921" top="0.984251968503937" bottom="0.984251968503937" header="0.5118110236220472" footer="0.5118110236220472"/>
  <pageSetup horizontalDpi="600" verticalDpi="600" orientation="landscape" paperSize="9" scale="80" r:id="rId1"/>
  <ignoredErrors>
    <ignoredError sqref="G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38"/>
  <sheetViews>
    <sheetView showGridLines="0" showZeros="0" view="pageBreakPreview" zoomScaleSheetLayoutView="100" zoomScalePageLayoutView="0" workbookViewId="0" topLeftCell="A1">
      <selection activeCell="E14" sqref="E14:F14"/>
    </sheetView>
  </sheetViews>
  <sheetFormatPr defaultColWidth="9.00390625" defaultRowHeight="13.5"/>
  <cols>
    <col min="1" max="1" width="3.125" style="28" customWidth="1"/>
    <col min="2" max="2" width="9.00390625" style="28" customWidth="1"/>
    <col min="3" max="4" width="7.125" style="28" customWidth="1"/>
    <col min="5" max="5" width="3.125" style="28" customWidth="1"/>
    <col min="6" max="6" width="11.125" style="28" customWidth="1"/>
    <col min="7" max="12" width="7.125" style="28" customWidth="1"/>
    <col min="13" max="16384" width="9.00390625" style="28" customWidth="1"/>
  </cols>
  <sheetData>
    <row r="1" spans="1:12" ht="24" customHeight="1" thickBot="1">
      <c r="A1" s="74" t="s">
        <v>130</v>
      </c>
      <c r="G1" s="74" t="s">
        <v>121</v>
      </c>
      <c r="J1" s="73"/>
      <c r="K1" s="65" t="s">
        <v>76</v>
      </c>
      <c r="L1" s="72"/>
    </row>
    <row r="3" ht="21.75" customHeight="1" thickBot="1">
      <c r="A3" s="39" t="s">
        <v>60</v>
      </c>
    </row>
    <row r="4" spans="1:12" ht="22.5" customHeight="1">
      <c r="A4" s="160" t="s">
        <v>61</v>
      </c>
      <c r="B4" s="161"/>
      <c r="C4" s="161"/>
      <c r="D4" s="146"/>
      <c r="E4" s="147"/>
      <c r="F4" s="147"/>
      <c r="G4" s="147"/>
      <c r="H4" s="147"/>
      <c r="I4" s="147"/>
      <c r="J4" s="147"/>
      <c r="K4" s="147"/>
      <c r="L4" s="148"/>
    </row>
    <row r="5" spans="1:12" ht="22.5" customHeight="1">
      <c r="A5" s="162" t="s">
        <v>62</v>
      </c>
      <c r="B5" s="163"/>
      <c r="C5" s="163"/>
      <c r="D5" s="164"/>
      <c r="E5" s="165"/>
      <c r="F5" s="169" t="s">
        <v>63</v>
      </c>
      <c r="G5" s="170"/>
      <c r="H5" s="149"/>
      <c r="I5" s="149"/>
      <c r="J5" s="149"/>
      <c r="K5" s="149"/>
      <c r="L5" s="150"/>
    </row>
    <row r="6" spans="1:12" ht="22.5" customHeight="1">
      <c r="A6" s="162" t="s">
        <v>65</v>
      </c>
      <c r="B6" s="163"/>
      <c r="C6" s="163"/>
      <c r="D6" s="166"/>
      <c r="E6" s="167"/>
      <c r="F6" s="167"/>
      <c r="G6" s="167"/>
      <c r="H6" s="167"/>
      <c r="I6" s="167"/>
      <c r="J6" s="167"/>
      <c r="K6" s="167"/>
      <c r="L6" s="168"/>
    </row>
    <row r="7" spans="1:12" ht="22.5" customHeight="1">
      <c r="A7" s="162" t="s">
        <v>64</v>
      </c>
      <c r="B7" s="163"/>
      <c r="C7" s="163"/>
      <c r="D7" s="166"/>
      <c r="E7" s="167"/>
      <c r="F7" s="167"/>
      <c r="G7" s="167"/>
      <c r="H7" s="167"/>
      <c r="I7" s="167"/>
      <c r="J7" s="167"/>
      <c r="K7" s="167"/>
      <c r="L7" s="168"/>
    </row>
    <row r="8" spans="1:12" ht="22.5" customHeight="1">
      <c r="A8" s="162" t="s">
        <v>66</v>
      </c>
      <c r="B8" s="163"/>
      <c r="C8" s="163"/>
      <c r="D8" s="166"/>
      <c r="E8" s="167"/>
      <c r="F8" s="167"/>
      <c r="G8" s="167"/>
      <c r="H8" s="167"/>
      <c r="I8" s="167"/>
      <c r="J8" s="167"/>
      <c r="K8" s="167"/>
      <c r="L8" s="168"/>
    </row>
    <row r="9" spans="1:12" ht="22.5" customHeight="1">
      <c r="A9" s="162" t="s">
        <v>74</v>
      </c>
      <c r="B9" s="163"/>
      <c r="C9" s="163"/>
      <c r="D9" s="166"/>
      <c r="E9" s="167"/>
      <c r="F9" s="167"/>
      <c r="G9" s="167"/>
      <c r="H9" s="167"/>
      <c r="I9" s="167"/>
      <c r="J9" s="167"/>
      <c r="K9" s="167"/>
      <c r="L9" s="168"/>
    </row>
    <row r="10" spans="1:12" ht="22.5" customHeight="1" thickBot="1">
      <c r="A10" s="193" t="s">
        <v>126</v>
      </c>
      <c r="B10" s="194"/>
      <c r="C10" s="194"/>
      <c r="D10" s="195"/>
      <c r="E10" s="196"/>
      <c r="F10" s="196"/>
      <c r="G10" s="196"/>
      <c r="H10" s="196"/>
      <c r="I10" s="196"/>
      <c r="J10" s="196"/>
      <c r="K10" s="196"/>
      <c r="L10" s="197"/>
    </row>
    <row r="12" ht="21.75" customHeight="1" thickBot="1">
      <c r="A12" s="39" t="s">
        <v>67</v>
      </c>
    </row>
    <row r="13" spans="1:12" ht="22.5" customHeight="1" thickBot="1">
      <c r="A13" s="66"/>
      <c r="B13" s="75"/>
      <c r="C13" s="199" t="s">
        <v>89</v>
      </c>
      <c r="D13" s="200"/>
      <c r="E13" s="199" t="s">
        <v>90</v>
      </c>
      <c r="F13" s="201"/>
      <c r="G13" s="67"/>
      <c r="H13" s="67"/>
      <c r="I13" s="67"/>
      <c r="J13" s="67"/>
      <c r="K13" s="67"/>
      <c r="L13" s="68"/>
    </row>
    <row r="14" spans="1:12" ht="22.5" customHeight="1" thickTop="1">
      <c r="A14" s="181" t="s">
        <v>68</v>
      </c>
      <c r="B14" s="76" t="s">
        <v>71</v>
      </c>
      <c r="C14" s="128">
        <v>700</v>
      </c>
      <c r="D14" s="177"/>
      <c r="E14" s="128">
        <v>900</v>
      </c>
      <c r="F14" s="129"/>
      <c r="G14" s="171" t="s">
        <v>96</v>
      </c>
      <c r="H14" s="172"/>
      <c r="I14" s="172"/>
      <c r="J14" s="172"/>
      <c r="K14" s="172"/>
      <c r="L14" s="173"/>
    </row>
    <row r="15" spans="1:12" ht="22.5" customHeight="1">
      <c r="A15" s="182"/>
      <c r="B15" s="77" t="s">
        <v>72</v>
      </c>
      <c r="C15" s="178">
        <v>1000</v>
      </c>
      <c r="D15" s="179"/>
      <c r="E15" s="178">
        <v>1200</v>
      </c>
      <c r="F15" s="180"/>
      <c r="G15" s="174" t="s">
        <v>97</v>
      </c>
      <c r="H15" s="175"/>
      <c r="I15" s="175"/>
      <c r="J15" s="175"/>
      <c r="K15" s="175"/>
      <c r="L15" s="176"/>
    </row>
    <row r="16" spans="1:12" ht="22.5" customHeight="1">
      <c r="A16" s="183"/>
      <c r="B16" s="78" t="s">
        <v>73</v>
      </c>
      <c r="C16" s="126">
        <v>1200</v>
      </c>
      <c r="D16" s="127"/>
      <c r="E16" s="126">
        <v>1400</v>
      </c>
      <c r="F16" s="198"/>
      <c r="G16" s="69"/>
      <c r="H16" s="70"/>
      <c r="I16" s="140"/>
      <c r="J16" s="140"/>
      <c r="K16" s="140"/>
      <c r="L16" s="141"/>
    </row>
    <row r="17" spans="1:12" ht="22.5" customHeight="1">
      <c r="A17" s="184" t="s">
        <v>69</v>
      </c>
      <c r="B17" s="79" t="s">
        <v>71</v>
      </c>
      <c r="C17" s="188"/>
      <c r="D17" s="189"/>
      <c r="E17" s="188"/>
      <c r="F17" s="192"/>
      <c r="G17" s="137">
        <f>C14*C17+E14*E17</f>
        <v>0</v>
      </c>
      <c r="H17" s="138"/>
      <c r="I17" s="144" t="s">
        <v>80</v>
      </c>
      <c r="J17" s="145"/>
      <c r="K17" s="144" t="s">
        <v>78</v>
      </c>
      <c r="L17" s="151"/>
    </row>
    <row r="18" spans="1:12" ht="22.5" customHeight="1">
      <c r="A18" s="182"/>
      <c r="B18" s="77" t="s">
        <v>72</v>
      </c>
      <c r="C18" s="120"/>
      <c r="D18" s="135"/>
      <c r="E18" s="120"/>
      <c r="F18" s="121"/>
      <c r="G18" s="154">
        <f>C15*C18+E15*E18</f>
        <v>0</v>
      </c>
      <c r="H18" s="155"/>
      <c r="I18" s="116">
        <f>SUM(G17:H19)</f>
        <v>0</v>
      </c>
      <c r="J18" s="117"/>
      <c r="K18" s="116">
        <f>SUM(I18,I21)</f>
        <v>0</v>
      </c>
      <c r="L18" s="122"/>
    </row>
    <row r="19" spans="1:12" ht="22.5" customHeight="1">
      <c r="A19" s="185"/>
      <c r="B19" s="80" t="s">
        <v>73</v>
      </c>
      <c r="C19" s="190"/>
      <c r="D19" s="191"/>
      <c r="E19" s="190"/>
      <c r="F19" s="209"/>
      <c r="G19" s="156">
        <f>C16*C19+E16*E19</f>
        <v>0</v>
      </c>
      <c r="H19" s="157"/>
      <c r="I19" s="142"/>
      <c r="J19" s="143"/>
      <c r="K19" s="123"/>
      <c r="L19" s="124"/>
    </row>
    <row r="20" spans="1:12" ht="22.5" customHeight="1">
      <c r="A20" s="186" t="s">
        <v>70</v>
      </c>
      <c r="B20" s="81" t="s">
        <v>71</v>
      </c>
      <c r="C20" s="158"/>
      <c r="D20" s="159"/>
      <c r="E20" s="158"/>
      <c r="F20" s="210"/>
      <c r="G20" s="137">
        <f>C14*C20+E14*E20</f>
        <v>0</v>
      </c>
      <c r="H20" s="138"/>
      <c r="I20" s="144" t="s">
        <v>79</v>
      </c>
      <c r="J20" s="145"/>
      <c r="K20" s="123"/>
      <c r="L20" s="124"/>
    </row>
    <row r="21" spans="1:12" ht="22.5" customHeight="1">
      <c r="A21" s="182"/>
      <c r="B21" s="77" t="s">
        <v>72</v>
      </c>
      <c r="C21" s="120"/>
      <c r="D21" s="135"/>
      <c r="E21" s="120"/>
      <c r="F21" s="121"/>
      <c r="G21" s="154">
        <f>C15*C21+E15*E21</f>
        <v>0</v>
      </c>
      <c r="H21" s="155"/>
      <c r="I21" s="116">
        <f>SUM(G20:H22)</f>
        <v>0</v>
      </c>
      <c r="J21" s="117"/>
      <c r="K21" s="123"/>
      <c r="L21" s="124"/>
    </row>
    <row r="22" spans="1:12" ht="22.5" customHeight="1" thickBot="1">
      <c r="A22" s="187"/>
      <c r="B22" s="82" t="s">
        <v>73</v>
      </c>
      <c r="C22" s="133"/>
      <c r="D22" s="136"/>
      <c r="E22" s="133"/>
      <c r="F22" s="134"/>
      <c r="G22" s="152">
        <f>C16*C22+E16*E22</f>
        <v>0</v>
      </c>
      <c r="H22" s="153"/>
      <c r="I22" s="118"/>
      <c r="J22" s="119"/>
      <c r="K22" s="118"/>
      <c r="L22" s="125"/>
    </row>
    <row r="24" ht="21.75" customHeight="1" thickBot="1">
      <c r="A24" s="39" t="s">
        <v>77</v>
      </c>
    </row>
    <row r="25" spans="1:12" ht="13.5">
      <c r="A25" s="203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5"/>
    </row>
    <row r="26" spans="1:12" ht="13.5">
      <c r="A26" s="206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8"/>
    </row>
    <row r="27" spans="1:12" ht="14.25" thickBot="1">
      <c r="A27" s="202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7"/>
    </row>
    <row r="28" spans="1:12" ht="13.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spans="1:12" ht="14.25" thickBo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13.5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8"/>
    </row>
    <row r="31" spans="1:12" ht="24.75" customHeight="1">
      <c r="A31" s="130" t="s">
        <v>82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2"/>
    </row>
    <row r="32" spans="1:12" ht="13.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7"/>
    </row>
    <row r="33" spans="1:12" ht="21" customHeight="1">
      <c r="A33" s="85" t="s">
        <v>81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7"/>
    </row>
    <row r="34" spans="1:12" ht="21" customHeight="1">
      <c r="A34" s="85" t="s">
        <v>83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7"/>
    </row>
    <row r="35" spans="1:12" ht="13.5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7"/>
    </row>
    <row r="36" spans="1:12" ht="25.5" customHeight="1">
      <c r="A36" s="85"/>
      <c r="B36" s="86"/>
      <c r="C36" s="86"/>
      <c r="D36" s="86"/>
      <c r="E36" s="86"/>
      <c r="F36" s="86"/>
      <c r="G36" s="84" t="s">
        <v>84</v>
      </c>
      <c r="H36" s="139"/>
      <c r="I36" s="139"/>
      <c r="J36" s="139"/>
      <c r="K36" s="139"/>
      <c r="L36" s="88"/>
    </row>
    <row r="37" spans="1:12" ht="13.5">
      <c r="A37" s="85"/>
      <c r="B37" s="86"/>
      <c r="C37" s="86"/>
      <c r="D37" s="86"/>
      <c r="E37" s="86"/>
      <c r="F37" s="86"/>
      <c r="G37" s="89" t="s">
        <v>85</v>
      </c>
      <c r="H37" s="86"/>
      <c r="I37" s="86"/>
      <c r="J37" s="86"/>
      <c r="K37" s="86"/>
      <c r="L37" s="87"/>
    </row>
    <row r="38" spans="1:12" ht="14.25" thickBot="1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2"/>
    </row>
  </sheetData>
  <sheetProtection/>
  <mergeCells count="60">
    <mergeCell ref="A10:C10"/>
    <mergeCell ref="D10:L10"/>
    <mergeCell ref="E16:F16"/>
    <mergeCell ref="C13:D13"/>
    <mergeCell ref="E13:F13"/>
    <mergeCell ref="A27:L27"/>
    <mergeCell ref="A25:L25"/>
    <mergeCell ref="A26:L26"/>
    <mergeCell ref="E19:F19"/>
    <mergeCell ref="E20:F20"/>
    <mergeCell ref="A9:C9"/>
    <mergeCell ref="D9:L9"/>
    <mergeCell ref="A14:A16"/>
    <mergeCell ref="A17:A19"/>
    <mergeCell ref="A20:A22"/>
    <mergeCell ref="C17:D17"/>
    <mergeCell ref="C18:D18"/>
    <mergeCell ref="C19:D19"/>
    <mergeCell ref="E17:F17"/>
    <mergeCell ref="E18:F18"/>
    <mergeCell ref="D5:E5"/>
    <mergeCell ref="D7:L7"/>
    <mergeCell ref="F5:G5"/>
    <mergeCell ref="G14:L14"/>
    <mergeCell ref="G15:L15"/>
    <mergeCell ref="C14:D14"/>
    <mergeCell ref="C15:D15"/>
    <mergeCell ref="E15:F15"/>
    <mergeCell ref="D6:L6"/>
    <mergeCell ref="D8:L8"/>
    <mergeCell ref="G21:H21"/>
    <mergeCell ref="G19:H19"/>
    <mergeCell ref="C20:D20"/>
    <mergeCell ref="G17:H17"/>
    <mergeCell ref="G18:H18"/>
    <mergeCell ref="A4:C4"/>
    <mergeCell ref="A5:C5"/>
    <mergeCell ref="A6:C6"/>
    <mergeCell ref="A7:C7"/>
    <mergeCell ref="A8:C8"/>
    <mergeCell ref="H36:K36"/>
    <mergeCell ref="I16:J16"/>
    <mergeCell ref="K16:L16"/>
    <mergeCell ref="I18:J19"/>
    <mergeCell ref="I17:J17"/>
    <mergeCell ref="D4:L4"/>
    <mergeCell ref="H5:L5"/>
    <mergeCell ref="K17:L17"/>
    <mergeCell ref="I20:J20"/>
    <mergeCell ref="G22:H22"/>
    <mergeCell ref="I21:J22"/>
    <mergeCell ref="E21:F21"/>
    <mergeCell ref="K18:L22"/>
    <mergeCell ref="C16:D16"/>
    <mergeCell ref="E14:F14"/>
    <mergeCell ref="A31:L31"/>
    <mergeCell ref="E22:F22"/>
    <mergeCell ref="C21:D21"/>
    <mergeCell ref="C22:D22"/>
    <mergeCell ref="G20:H20"/>
  </mergeCells>
  <printOptions/>
  <pageMargins left="0.9055118110236221" right="0.9055118110236221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32"/>
  <sheetViews>
    <sheetView showGridLines="0" showZeros="0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5.625" style="0" customWidth="1"/>
    <col min="2" max="2" width="5.125" style="0" customWidth="1"/>
    <col min="3" max="3" width="2.625" style="0" customWidth="1"/>
    <col min="4" max="5" width="13.625" style="0" customWidth="1"/>
    <col min="6" max="6" width="7.125" style="0" customWidth="1"/>
    <col min="7" max="7" width="5.125" style="0" customWidth="1"/>
    <col min="8" max="13" width="11.625" style="0" customWidth="1"/>
    <col min="14" max="14" width="11.125" style="0" customWidth="1"/>
    <col min="15" max="15" width="9.875" style="0" hidden="1" customWidth="1"/>
    <col min="16" max="16" width="9.125" style="0" hidden="1" customWidth="1"/>
    <col min="17" max="17" width="8.875" style="0" hidden="1" customWidth="1"/>
    <col min="18" max="18" width="10.25390625" style="0" hidden="1" customWidth="1"/>
    <col min="19" max="19" width="8.75390625" style="0" hidden="1" customWidth="1"/>
    <col min="20" max="20" width="15.00390625" style="0" hidden="1" customWidth="1"/>
    <col min="21" max="21" width="10.875" style="0" hidden="1" customWidth="1"/>
    <col min="22" max="22" width="10.50390625" style="0" hidden="1" customWidth="1"/>
    <col min="23" max="23" width="9.50390625" style="0" hidden="1" customWidth="1"/>
  </cols>
  <sheetData>
    <row r="1" spans="1:16" ht="27" customHeight="1" thickBot="1">
      <c r="A1" s="234" t="str">
        <f>'総括'!A1</f>
        <v>第31回留萌ジュニア陸上競技大会</v>
      </c>
      <c r="B1" s="234"/>
      <c r="C1" s="234"/>
      <c r="D1" s="234"/>
      <c r="E1" s="234"/>
      <c r="F1" s="234"/>
      <c r="G1" s="234"/>
      <c r="H1" s="234"/>
      <c r="I1" s="108" t="s">
        <v>119</v>
      </c>
      <c r="M1" s="19" t="s">
        <v>18</v>
      </c>
      <c r="N1" s="20"/>
      <c r="O1" s="225"/>
      <c r="P1" s="225"/>
    </row>
    <row r="2" spans="1:16" ht="12" customHeight="1" thickBot="1">
      <c r="A2" s="8"/>
      <c r="B2" s="6"/>
      <c r="C2" s="4"/>
      <c r="M2" s="9"/>
      <c r="N2" s="7"/>
      <c r="O2" s="5"/>
      <c r="P2" s="5"/>
    </row>
    <row r="3" spans="1:18" ht="25.5" customHeight="1" thickBot="1">
      <c r="A3" s="226" t="s">
        <v>61</v>
      </c>
      <c r="B3" s="227"/>
      <c r="C3" s="227"/>
      <c r="D3" s="227"/>
      <c r="E3" s="228">
        <f>'総括'!D4</f>
        <v>0</v>
      </c>
      <c r="F3" s="228"/>
      <c r="G3" s="229"/>
      <c r="H3" s="230"/>
      <c r="I3" s="11"/>
      <c r="J3" s="226" t="s">
        <v>25</v>
      </c>
      <c r="K3" s="227"/>
      <c r="L3" s="228">
        <f>'総括'!D9</f>
        <v>0</v>
      </c>
      <c r="M3" s="228"/>
      <c r="N3" s="230"/>
      <c r="P3">
        <v>700</v>
      </c>
      <c r="Q3">
        <v>1000</v>
      </c>
      <c r="R3">
        <v>1200</v>
      </c>
    </row>
    <row r="4" spans="1:14" ht="25.5" customHeight="1" thickBot="1">
      <c r="A4" s="226" t="s">
        <v>24</v>
      </c>
      <c r="B4" s="227"/>
      <c r="C4" s="227"/>
      <c r="D4" s="64">
        <f>'総括'!D5</f>
        <v>0</v>
      </c>
      <c r="E4" s="231">
        <f>'総括'!H5</f>
        <v>0</v>
      </c>
      <c r="F4" s="231"/>
      <c r="G4" s="232"/>
      <c r="H4" s="233"/>
      <c r="I4" s="11"/>
      <c r="J4" s="61"/>
      <c r="K4" s="61"/>
      <c r="L4" s="62"/>
      <c r="M4" s="62"/>
      <c r="N4" s="62"/>
    </row>
    <row r="5" ht="9" customHeight="1" thickBot="1"/>
    <row r="6" spans="1:23" ht="18" customHeight="1" thickBot="1">
      <c r="A6" s="13" t="s">
        <v>1</v>
      </c>
      <c r="B6" s="113" t="s">
        <v>11</v>
      </c>
      <c r="C6" s="113"/>
      <c r="D6" s="17" t="s">
        <v>12</v>
      </c>
      <c r="E6" s="17" t="s">
        <v>32</v>
      </c>
      <c r="F6" s="17" t="s">
        <v>0</v>
      </c>
      <c r="G6" s="17" t="s">
        <v>99</v>
      </c>
      <c r="H6" s="17" t="s">
        <v>13</v>
      </c>
      <c r="I6" s="17" t="s">
        <v>14</v>
      </c>
      <c r="J6" s="17" t="s">
        <v>15</v>
      </c>
      <c r="K6" s="17" t="s">
        <v>14</v>
      </c>
      <c r="L6" s="18" t="s">
        <v>20</v>
      </c>
      <c r="M6" s="30" t="s">
        <v>14</v>
      </c>
      <c r="N6" s="31" t="s">
        <v>91</v>
      </c>
      <c r="T6" s="93" t="s">
        <v>88</v>
      </c>
      <c r="U6" t="s">
        <v>17</v>
      </c>
      <c r="V6" s="5">
        <v>1</v>
      </c>
      <c r="W6" s="100" t="s">
        <v>100</v>
      </c>
    </row>
    <row r="7" spans="1:23" ht="18" customHeight="1" thickTop="1">
      <c r="A7" s="14">
        <v>1</v>
      </c>
      <c r="B7" s="114"/>
      <c r="C7" s="114"/>
      <c r="D7" s="54"/>
      <c r="E7" s="55"/>
      <c r="F7" s="54"/>
      <c r="G7" s="54"/>
      <c r="H7" s="55"/>
      <c r="I7" s="54"/>
      <c r="J7" s="55"/>
      <c r="K7" s="54"/>
      <c r="L7" s="54"/>
      <c r="M7" s="56"/>
      <c r="N7" s="101"/>
      <c r="O7" s="12">
        <f>COUNTA(H7,J7)</f>
        <v>0</v>
      </c>
      <c r="T7" s="2" t="s">
        <v>5</v>
      </c>
      <c r="U7" t="s">
        <v>21</v>
      </c>
      <c r="V7" s="5">
        <v>2</v>
      </c>
      <c r="W7" s="100" t="s">
        <v>101</v>
      </c>
    </row>
    <row r="8" spans="1:23" ht="18" customHeight="1">
      <c r="A8" s="15">
        <v>2</v>
      </c>
      <c r="B8" s="220"/>
      <c r="C8" s="220"/>
      <c r="D8" s="57"/>
      <c r="E8" s="57"/>
      <c r="F8" s="57"/>
      <c r="G8" s="57"/>
      <c r="H8" s="109"/>
      <c r="I8" s="57"/>
      <c r="J8" s="109"/>
      <c r="K8" s="57"/>
      <c r="L8" s="57"/>
      <c r="M8" s="58"/>
      <c r="N8" s="102"/>
      <c r="O8" s="12">
        <f aca="true" t="shared" si="0" ref="O8:O26">COUNTA(H8,J8)</f>
        <v>0</v>
      </c>
      <c r="T8" s="93" t="s">
        <v>86</v>
      </c>
      <c r="U8" t="s">
        <v>22</v>
      </c>
      <c r="V8" s="5">
        <v>3</v>
      </c>
      <c r="W8" s="100" t="s">
        <v>102</v>
      </c>
    </row>
    <row r="9" spans="1:23" ht="18" customHeight="1">
      <c r="A9" s="15">
        <v>3</v>
      </c>
      <c r="B9" s="220"/>
      <c r="C9" s="220"/>
      <c r="D9" s="57"/>
      <c r="E9" s="57"/>
      <c r="F9" s="57"/>
      <c r="G9" s="57"/>
      <c r="H9" s="109"/>
      <c r="I9" s="57"/>
      <c r="J9" s="109"/>
      <c r="K9" s="57"/>
      <c r="L9" s="57"/>
      <c r="M9" s="58"/>
      <c r="N9" s="102"/>
      <c r="O9" s="12">
        <f t="shared" si="0"/>
        <v>0</v>
      </c>
      <c r="T9" s="2" t="s">
        <v>6</v>
      </c>
      <c r="V9" s="5">
        <v>4</v>
      </c>
      <c r="W9" s="100" t="s">
        <v>103</v>
      </c>
    </row>
    <row r="10" spans="1:23" ht="18" customHeight="1">
      <c r="A10" s="15">
        <v>4</v>
      </c>
      <c r="B10" s="220"/>
      <c r="C10" s="220"/>
      <c r="D10" s="57"/>
      <c r="E10" s="57"/>
      <c r="F10" s="57"/>
      <c r="G10" s="57"/>
      <c r="H10" s="109"/>
      <c r="I10" s="57"/>
      <c r="J10" s="109"/>
      <c r="K10" s="57"/>
      <c r="L10" s="57"/>
      <c r="M10" s="58"/>
      <c r="N10" s="102"/>
      <c r="O10" s="12">
        <f t="shared" si="0"/>
        <v>0</v>
      </c>
      <c r="T10" s="2" t="s">
        <v>7</v>
      </c>
      <c r="V10" s="5">
        <v>5</v>
      </c>
      <c r="W10" s="100" t="s">
        <v>104</v>
      </c>
    </row>
    <row r="11" spans="1:23" ht="18" customHeight="1">
      <c r="A11" s="15">
        <v>5</v>
      </c>
      <c r="B11" s="220"/>
      <c r="C11" s="220"/>
      <c r="D11" s="57"/>
      <c r="E11" s="57"/>
      <c r="F11" s="57"/>
      <c r="G11" s="57"/>
      <c r="H11" s="109"/>
      <c r="I11" s="57"/>
      <c r="J11" s="109"/>
      <c r="K11" s="57"/>
      <c r="L11" s="57"/>
      <c r="M11" s="58"/>
      <c r="N11" s="102"/>
      <c r="O11" s="12">
        <f t="shared" si="0"/>
        <v>0</v>
      </c>
      <c r="T11" s="93" t="s">
        <v>87</v>
      </c>
      <c r="V11" s="5">
        <v>6</v>
      </c>
      <c r="W11" s="100" t="s">
        <v>105</v>
      </c>
    </row>
    <row r="12" spans="1:23" ht="18" customHeight="1">
      <c r="A12" s="15">
        <v>6</v>
      </c>
      <c r="B12" s="220"/>
      <c r="C12" s="220"/>
      <c r="D12" s="57"/>
      <c r="E12" s="57"/>
      <c r="F12" s="57"/>
      <c r="G12" s="57"/>
      <c r="H12" s="109"/>
      <c r="I12" s="57"/>
      <c r="J12" s="109"/>
      <c r="K12" s="57"/>
      <c r="L12" s="57"/>
      <c r="M12" s="58"/>
      <c r="N12" s="102"/>
      <c r="O12" s="12">
        <f t="shared" si="0"/>
        <v>0</v>
      </c>
      <c r="T12" s="2" t="s">
        <v>2</v>
      </c>
      <c r="V12" s="5" t="s">
        <v>123</v>
      </c>
      <c r="W12" s="100" t="s">
        <v>106</v>
      </c>
    </row>
    <row r="13" spans="1:23" ht="18" customHeight="1">
      <c r="A13" s="15">
        <v>7</v>
      </c>
      <c r="B13" s="220"/>
      <c r="C13" s="220"/>
      <c r="D13" s="57"/>
      <c r="E13" s="57"/>
      <c r="F13" s="57"/>
      <c r="G13" s="57"/>
      <c r="H13" s="109"/>
      <c r="I13" s="57"/>
      <c r="J13" s="109"/>
      <c r="K13" s="57"/>
      <c r="L13" s="57"/>
      <c r="M13" s="58"/>
      <c r="N13" s="102"/>
      <c r="O13" s="12">
        <f t="shared" si="0"/>
        <v>0</v>
      </c>
      <c r="T13" s="2" t="s">
        <v>3</v>
      </c>
      <c r="V13" s="5" t="s">
        <v>124</v>
      </c>
      <c r="W13" s="100" t="s">
        <v>107</v>
      </c>
    </row>
    <row r="14" spans="1:23" ht="18" customHeight="1">
      <c r="A14" s="15">
        <v>8</v>
      </c>
      <c r="B14" s="220"/>
      <c r="C14" s="220"/>
      <c r="D14" s="57"/>
      <c r="E14" s="57"/>
      <c r="F14" s="57"/>
      <c r="G14" s="57"/>
      <c r="H14" s="109"/>
      <c r="I14" s="57"/>
      <c r="J14" s="109"/>
      <c r="K14" s="57"/>
      <c r="L14" s="57"/>
      <c r="M14" s="58"/>
      <c r="N14" s="102"/>
      <c r="O14" s="12">
        <f t="shared" si="0"/>
        <v>0</v>
      </c>
      <c r="T14" s="93" t="s">
        <v>122</v>
      </c>
      <c r="V14" s="5" t="s">
        <v>125</v>
      </c>
      <c r="W14" s="100" t="s">
        <v>108</v>
      </c>
    </row>
    <row r="15" spans="1:23" ht="18" customHeight="1">
      <c r="A15" s="15">
        <v>9</v>
      </c>
      <c r="B15" s="220"/>
      <c r="C15" s="220"/>
      <c r="D15" s="57"/>
      <c r="E15" s="57"/>
      <c r="F15" s="57"/>
      <c r="G15" s="57"/>
      <c r="H15" s="109"/>
      <c r="I15" s="57"/>
      <c r="J15" s="109"/>
      <c r="K15" s="57"/>
      <c r="L15" s="57"/>
      <c r="M15" s="58"/>
      <c r="N15" s="102"/>
      <c r="O15" s="12">
        <f t="shared" si="0"/>
        <v>0</v>
      </c>
      <c r="T15" s="2" t="s">
        <v>4</v>
      </c>
      <c r="W15" s="100" t="s">
        <v>109</v>
      </c>
    </row>
    <row r="16" spans="1:23" ht="18" customHeight="1">
      <c r="A16" s="15">
        <v>10</v>
      </c>
      <c r="B16" s="220"/>
      <c r="C16" s="220"/>
      <c r="D16" s="57"/>
      <c r="E16" s="57"/>
      <c r="F16" s="57"/>
      <c r="G16" s="57"/>
      <c r="H16" s="109"/>
      <c r="I16" s="57"/>
      <c r="J16" s="109"/>
      <c r="K16" s="57"/>
      <c r="L16" s="57"/>
      <c r="M16" s="58"/>
      <c r="N16" s="102"/>
      <c r="O16" s="12">
        <f t="shared" si="0"/>
        <v>0</v>
      </c>
      <c r="T16" s="10" t="s">
        <v>10</v>
      </c>
      <c r="W16" s="100" t="s">
        <v>110</v>
      </c>
    </row>
    <row r="17" spans="1:23" ht="18" customHeight="1">
      <c r="A17" s="15">
        <v>11</v>
      </c>
      <c r="B17" s="220"/>
      <c r="C17" s="220"/>
      <c r="D17" s="57"/>
      <c r="E17" s="57"/>
      <c r="F17" s="57"/>
      <c r="G17" s="57"/>
      <c r="H17" s="109"/>
      <c r="I17" s="57"/>
      <c r="J17" s="109"/>
      <c r="K17" s="57"/>
      <c r="L17" s="57"/>
      <c r="M17" s="58"/>
      <c r="N17" s="102"/>
      <c r="O17" s="12">
        <f t="shared" si="0"/>
        <v>0</v>
      </c>
      <c r="T17" s="10" t="s">
        <v>10</v>
      </c>
      <c r="W17" s="100" t="s">
        <v>111</v>
      </c>
    </row>
    <row r="18" spans="1:23" ht="18" customHeight="1">
      <c r="A18" s="15">
        <v>12</v>
      </c>
      <c r="B18" s="220"/>
      <c r="C18" s="220"/>
      <c r="D18" s="57"/>
      <c r="E18" s="57"/>
      <c r="F18" s="57"/>
      <c r="G18" s="57"/>
      <c r="H18" s="109"/>
      <c r="I18" s="57"/>
      <c r="J18" s="109"/>
      <c r="K18" s="57"/>
      <c r="L18" s="57"/>
      <c r="M18" s="58"/>
      <c r="N18" s="102"/>
      <c r="O18" s="12">
        <f t="shared" si="0"/>
        <v>0</v>
      </c>
      <c r="W18" s="100" t="s">
        <v>112</v>
      </c>
    </row>
    <row r="19" spans="1:23" ht="18" customHeight="1">
      <c r="A19" s="15">
        <v>13</v>
      </c>
      <c r="B19" s="220"/>
      <c r="C19" s="220"/>
      <c r="D19" s="57"/>
      <c r="E19" s="57"/>
      <c r="F19" s="57"/>
      <c r="G19" s="57"/>
      <c r="H19" s="109"/>
      <c r="I19" s="57"/>
      <c r="J19" s="109"/>
      <c r="K19" s="57"/>
      <c r="L19" s="57"/>
      <c r="M19" s="58"/>
      <c r="N19" s="102"/>
      <c r="O19" s="12">
        <f t="shared" si="0"/>
        <v>0</v>
      </c>
      <c r="W19" s="100" t="s">
        <v>113</v>
      </c>
    </row>
    <row r="20" spans="1:23" ht="18" customHeight="1">
      <c r="A20" s="15">
        <v>14</v>
      </c>
      <c r="B20" s="220"/>
      <c r="C20" s="220"/>
      <c r="D20" s="57"/>
      <c r="E20" s="57"/>
      <c r="F20" s="57"/>
      <c r="G20" s="57"/>
      <c r="H20" s="109"/>
      <c r="I20" s="57"/>
      <c r="J20" s="109"/>
      <c r="K20" s="57"/>
      <c r="L20" s="57"/>
      <c r="M20" s="58"/>
      <c r="N20" s="102"/>
      <c r="O20" s="12">
        <f t="shared" si="0"/>
        <v>0</v>
      </c>
      <c r="W20" s="100" t="s">
        <v>114</v>
      </c>
    </row>
    <row r="21" spans="1:23" ht="18" customHeight="1">
      <c r="A21" s="15">
        <v>15</v>
      </c>
      <c r="B21" s="220"/>
      <c r="C21" s="220"/>
      <c r="D21" s="57"/>
      <c r="E21" s="57"/>
      <c r="F21" s="57"/>
      <c r="G21" s="57"/>
      <c r="H21" s="109"/>
      <c r="I21" s="57"/>
      <c r="J21" s="109"/>
      <c r="K21" s="57"/>
      <c r="L21" s="57"/>
      <c r="M21" s="58"/>
      <c r="N21" s="102"/>
      <c r="O21" s="12">
        <f t="shared" si="0"/>
        <v>0</v>
      </c>
      <c r="W21" s="100" t="s">
        <v>115</v>
      </c>
    </row>
    <row r="22" spans="1:23" ht="18" customHeight="1">
      <c r="A22" s="15">
        <v>16</v>
      </c>
      <c r="B22" s="220"/>
      <c r="C22" s="220"/>
      <c r="D22" s="57"/>
      <c r="E22" s="57"/>
      <c r="F22" s="57"/>
      <c r="G22" s="57"/>
      <c r="H22" s="109"/>
      <c r="I22" s="57"/>
      <c r="J22" s="109"/>
      <c r="K22" s="57"/>
      <c r="L22" s="57"/>
      <c r="M22" s="58"/>
      <c r="N22" s="102"/>
      <c r="O22" s="12">
        <f t="shared" si="0"/>
        <v>0</v>
      </c>
      <c r="W22" s="100" t="s">
        <v>116</v>
      </c>
    </row>
    <row r="23" spans="1:15" ht="18" customHeight="1">
      <c r="A23" s="15">
        <v>17</v>
      </c>
      <c r="B23" s="220"/>
      <c r="C23" s="220"/>
      <c r="D23" s="57"/>
      <c r="E23" s="57"/>
      <c r="F23" s="57"/>
      <c r="G23" s="57"/>
      <c r="H23" s="109"/>
      <c r="I23" s="57"/>
      <c r="J23" s="109"/>
      <c r="K23" s="57"/>
      <c r="L23" s="57"/>
      <c r="M23" s="58"/>
      <c r="N23" s="102"/>
      <c r="O23" s="12">
        <f t="shared" si="0"/>
        <v>0</v>
      </c>
    </row>
    <row r="24" spans="1:15" ht="18" customHeight="1">
      <c r="A24" s="15">
        <v>18</v>
      </c>
      <c r="B24" s="220"/>
      <c r="C24" s="220"/>
      <c r="D24" s="57"/>
      <c r="E24" s="57"/>
      <c r="F24" s="57"/>
      <c r="G24" s="57"/>
      <c r="H24" s="109"/>
      <c r="I24" s="57"/>
      <c r="J24" s="109"/>
      <c r="K24" s="57"/>
      <c r="L24" s="57"/>
      <c r="M24" s="58"/>
      <c r="N24" s="102"/>
      <c r="O24" s="12">
        <f t="shared" si="0"/>
        <v>0</v>
      </c>
    </row>
    <row r="25" spans="1:17" ht="18" customHeight="1">
      <c r="A25" s="15">
        <v>19</v>
      </c>
      <c r="B25" s="220"/>
      <c r="C25" s="220"/>
      <c r="D25" s="57"/>
      <c r="E25" s="57"/>
      <c r="F25" s="57"/>
      <c r="G25" s="57"/>
      <c r="H25" s="109"/>
      <c r="I25" s="57"/>
      <c r="J25" s="109"/>
      <c r="K25" s="57"/>
      <c r="L25" s="57"/>
      <c r="M25" s="58"/>
      <c r="N25" s="102"/>
      <c r="O25" s="12">
        <f t="shared" si="0"/>
        <v>0</v>
      </c>
      <c r="P25" s="96">
        <f>COUNTIF(O7:O26,"1")</f>
        <v>0</v>
      </c>
      <c r="Q25" s="96"/>
    </row>
    <row r="26" spans="1:17" ht="18" customHeight="1" thickBot="1">
      <c r="A26" s="16">
        <v>20</v>
      </c>
      <c r="B26" s="217"/>
      <c r="C26" s="217"/>
      <c r="D26" s="59"/>
      <c r="E26" s="59"/>
      <c r="F26" s="59"/>
      <c r="G26" s="59"/>
      <c r="H26" s="110"/>
      <c r="I26" s="59"/>
      <c r="J26" s="110"/>
      <c r="K26" s="59"/>
      <c r="L26" s="59"/>
      <c r="M26" s="60"/>
      <c r="N26" s="103"/>
      <c r="O26" s="12">
        <f t="shared" si="0"/>
        <v>0</v>
      </c>
      <c r="P26" s="96">
        <f>COUNTIF(O7:O26,"2")</f>
        <v>0</v>
      </c>
      <c r="Q26" s="96"/>
    </row>
    <row r="27" spans="1:17" ht="21.75" customHeight="1" thickBot="1">
      <c r="A27" s="218" t="s">
        <v>92</v>
      </c>
      <c r="B27" s="219"/>
      <c r="C27" s="219"/>
      <c r="D27" s="219"/>
      <c r="E27" s="219"/>
      <c r="F27" s="211" t="s">
        <v>94</v>
      </c>
      <c r="G27" s="212"/>
      <c r="H27" s="213"/>
      <c r="I27" s="99">
        <f>P25</f>
        <v>0</v>
      </c>
      <c r="J27" s="94" t="s">
        <v>93</v>
      </c>
      <c r="K27" s="214" t="s">
        <v>95</v>
      </c>
      <c r="L27" s="213"/>
      <c r="M27" s="99">
        <f>P26</f>
        <v>0</v>
      </c>
      <c r="N27" s="95" t="s">
        <v>93</v>
      </c>
      <c r="O27" s="12"/>
      <c r="P27" s="96"/>
      <c r="Q27" s="96"/>
    </row>
    <row r="28" spans="1:17" ht="21.75" customHeight="1" thickBot="1">
      <c r="A28" s="215" t="s">
        <v>8</v>
      </c>
      <c r="B28" s="216"/>
      <c r="C28" s="216"/>
      <c r="D28" s="216"/>
      <c r="E28" s="216"/>
      <c r="F28" s="221" t="s">
        <v>26</v>
      </c>
      <c r="G28" s="222"/>
      <c r="H28" s="223"/>
      <c r="I28" s="25">
        <f>IF(P28=0,"",IF(P28&lt;8,1,2))</f>
      </c>
      <c r="J28" s="26" t="s">
        <v>27</v>
      </c>
      <c r="K28" s="224" t="s">
        <v>28</v>
      </c>
      <c r="L28" s="223"/>
      <c r="M28" s="25">
        <f>IF(Q28=0,"",IF(Q28&lt;8,1,2))</f>
      </c>
      <c r="N28" s="27" t="s">
        <v>27</v>
      </c>
      <c r="P28" s="97">
        <f>COUNTIF(L7:L26,"○")+COUNTIF(L7:L26,"Ａ")</f>
        <v>0</v>
      </c>
      <c r="Q28" s="97">
        <f>COUNTIF(L7:L26,"Ｂ")</f>
        <v>0</v>
      </c>
    </row>
    <row r="29" ht="13.5">
      <c r="A29" s="28" t="s">
        <v>29</v>
      </c>
    </row>
    <row r="30" ht="13.5">
      <c r="A30" s="28" t="s">
        <v>23</v>
      </c>
    </row>
    <row r="31" ht="13.5">
      <c r="A31" s="29" t="s">
        <v>75</v>
      </c>
    </row>
    <row r="32" ht="13.5">
      <c r="A32" s="29" t="s">
        <v>19</v>
      </c>
    </row>
  </sheetData>
  <sheetProtection/>
  <mergeCells count="35">
    <mergeCell ref="O1:P1"/>
    <mergeCell ref="A3:D3"/>
    <mergeCell ref="B7:C7"/>
    <mergeCell ref="B8:C8"/>
    <mergeCell ref="E3:H3"/>
    <mergeCell ref="J3:K3"/>
    <mergeCell ref="L3:N3"/>
    <mergeCell ref="A4:C4"/>
    <mergeCell ref="E4:H4"/>
    <mergeCell ref="A1:H1"/>
    <mergeCell ref="B9:C9"/>
    <mergeCell ref="B10:C10"/>
    <mergeCell ref="B11:C11"/>
    <mergeCell ref="B6:C6"/>
    <mergeCell ref="B12:C12"/>
    <mergeCell ref="B13:C13"/>
    <mergeCell ref="B14:C14"/>
    <mergeCell ref="B15:C15"/>
    <mergeCell ref="B16:C16"/>
    <mergeCell ref="B17:C17"/>
    <mergeCell ref="K28:L28"/>
    <mergeCell ref="B21:C21"/>
    <mergeCell ref="B22:C22"/>
    <mergeCell ref="B23:C23"/>
    <mergeCell ref="B24:C24"/>
    <mergeCell ref="B25:C25"/>
    <mergeCell ref="F27:H27"/>
    <mergeCell ref="K27:L27"/>
    <mergeCell ref="A28:E28"/>
    <mergeCell ref="B26:C26"/>
    <mergeCell ref="A27:E27"/>
    <mergeCell ref="B18:C18"/>
    <mergeCell ref="B19:C19"/>
    <mergeCell ref="B20:C20"/>
    <mergeCell ref="F28:H28"/>
  </mergeCells>
  <dataValidations count="5">
    <dataValidation type="list" allowBlank="1" showInputMessage="1" showErrorMessage="1" sqref="H7:H26 J7:J26">
      <formula1>$T$6:$T$17</formula1>
    </dataValidation>
    <dataValidation type="list" allowBlank="1" showInputMessage="1" showErrorMessage="1" sqref="L7:L26">
      <formula1>$U$6:$U$8</formula1>
    </dataValidation>
    <dataValidation type="list" allowBlank="1" showInputMessage="1" showErrorMessage="1" sqref="F7:F26">
      <formula1>$V$6:$V$14</formula1>
    </dataValidation>
    <dataValidation allowBlank="1" showInputMessage="1" showErrorMessage="1" imeMode="halfKatakana" sqref="E7:E26"/>
    <dataValidation type="list" allowBlank="1" showInputMessage="1" showErrorMessage="1" sqref="G7:G26">
      <formula1>$W$6:$W$22</formula1>
    </dataValidation>
  </dataValidation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2"/>
  <ignoredErrors>
    <ignoredError sqref="I27 M27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32"/>
  <sheetViews>
    <sheetView showGridLines="0" showZeros="0"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3.5"/>
  <cols>
    <col min="1" max="1" width="5.625" style="0" customWidth="1"/>
    <col min="2" max="2" width="5.125" style="0" customWidth="1"/>
    <col min="3" max="3" width="2.625" style="0" customWidth="1"/>
    <col min="4" max="5" width="13.625" style="0" customWidth="1"/>
    <col min="6" max="6" width="7.125" style="0" customWidth="1"/>
    <col min="7" max="7" width="5.125" style="0" customWidth="1"/>
    <col min="8" max="13" width="11.625" style="0" customWidth="1"/>
    <col min="14" max="14" width="11.125" style="0" customWidth="1"/>
    <col min="15" max="15" width="10.875" style="0" hidden="1" customWidth="1"/>
    <col min="16" max="16" width="9.375" style="0" hidden="1" customWidth="1"/>
    <col min="17" max="17" width="10.00390625" style="0" hidden="1" customWidth="1"/>
    <col min="18" max="18" width="13.25390625" style="0" hidden="1" customWidth="1"/>
    <col min="19" max="19" width="8.875" style="0" hidden="1" customWidth="1"/>
    <col min="20" max="20" width="14.00390625" style="0" hidden="1" customWidth="1"/>
    <col min="21" max="21" width="10.875" style="0" hidden="1" customWidth="1"/>
    <col min="22" max="22" width="5.875" style="0" hidden="1" customWidth="1"/>
    <col min="23" max="23" width="5.25390625" style="0" hidden="1" customWidth="1"/>
  </cols>
  <sheetData>
    <row r="1" spans="1:16" ht="27" customHeight="1" thickBot="1">
      <c r="A1" s="234" t="str">
        <f>'総括'!A1</f>
        <v>第31回留萌ジュニア陸上競技大会</v>
      </c>
      <c r="B1" s="234"/>
      <c r="C1" s="234"/>
      <c r="D1" s="234"/>
      <c r="E1" s="234"/>
      <c r="F1" s="234"/>
      <c r="G1" s="234"/>
      <c r="H1" s="234"/>
      <c r="I1" s="108" t="s">
        <v>120</v>
      </c>
      <c r="M1" s="19" t="s">
        <v>18</v>
      </c>
      <c r="N1" s="46"/>
      <c r="O1" s="225"/>
      <c r="P1" s="225"/>
    </row>
    <row r="2" spans="1:16" ht="12" customHeight="1" thickBot="1">
      <c r="A2" s="8"/>
      <c r="B2" s="6"/>
      <c r="C2" s="4"/>
      <c r="M2" s="9"/>
      <c r="N2" s="7"/>
      <c r="O2" s="5"/>
      <c r="P2" s="5"/>
    </row>
    <row r="3" spans="1:18" ht="25.5" customHeight="1" thickBot="1">
      <c r="A3" s="226" t="s">
        <v>16</v>
      </c>
      <c r="B3" s="227"/>
      <c r="C3" s="227"/>
      <c r="D3" s="227"/>
      <c r="E3" s="238">
        <f>'申込男子'!E3</f>
        <v>0</v>
      </c>
      <c r="F3" s="239"/>
      <c r="G3" s="239"/>
      <c r="H3" s="240"/>
      <c r="I3" s="11"/>
      <c r="J3" s="226" t="s">
        <v>25</v>
      </c>
      <c r="K3" s="227"/>
      <c r="L3" s="241">
        <f>'申込男子'!L3</f>
        <v>0</v>
      </c>
      <c r="M3" s="241"/>
      <c r="N3" s="242"/>
      <c r="P3">
        <v>700</v>
      </c>
      <c r="Q3">
        <v>1000</v>
      </c>
      <c r="R3">
        <v>1200</v>
      </c>
    </row>
    <row r="4" spans="1:14" ht="25.5" customHeight="1" thickBot="1">
      <c r="A4" s="226" t="s">
        <v>24</v>
      </c>
      <c r="B4" s="227"/>
      <c r="C4" s="227"/>
      <c r="D4" s="71">
        <f>'申込男子'!$D$4</f>
        <v>0</v>
      </c>
      <c r="E4" s="243">
        <f>'申込男子'!$E$4</f>
        <v>0</v>
      </c>
      <c r="F4" s="244"/>
      <c r="G4" s="244"/>
      <c r="H4" s="245"/>
      <c r="I4" s="11"/>
      <c r="J4" s="61"/>
      <c r="K4" s="61"/>
      <c r="L4" s="63"/>
      <c r="M4" s="63"/>
      <c r="N4" s="63"/>
    </row>
    <row r="5" ht="9" customHeight="1" thickBot="1"/>
    <row r="6" spans="1:23" ht="18" customHeight="1" thickBot="1">
      <c r="A6" s="13" t="s">
        <v>1</v>
      </c>
      <c r="B6" s="113" t="s">
        <v>11</v>
      </c>
      <c r="C6" s="113"/>
      <c r="D6" s="17" t="s">
        <v>12</v>
      </c>
      <c r="E6" s="17" t="s">
        <v>32</v>
      </c>
      <c r="F6" s="17" t="s">
        <v>0</v>
      </c>
      <c r="G6" s="17" t="s">
        <v>99</v>
      </c>
      <c r="H6" s="17" t="s">
        <v>13</v>
      </c>
      <c r="I6" s="17" t="s">
        <v>14</v>
      </c>
      <c r="J6" s="17" t="s">
        <v>15</v>
      </c>
      <c r="K6" s="17" t="s">
        <v>14</v>
      </c>
      <c r="L6" s="18" t="s">
        <v>20</v>
      </c>
      <c r="M6" s="30" t="s">
        <v>14</v>
      </c>
      <c r="N6" s="31" t="s">
        <v>91</v>
      </c>
      <c r="T6" s="93" t="s">
        <v>88</v>
      </c>
      <c r="U6" t="s">
        <v>17</v>
      </c>
      <c r="V6" s="5">
        <v>1</v>
      </c>
      <c r="W6" s="100" t="s">
        <v>100</v>
      </c>
    </row>
    <row r="7" spans="1:23" ht="18" customHeight="1" thickTop="1">
      <c r="A7" s="14">
        <v>1</v>
      </c>
      <c r="B7" s="237"/>
      <c r="C7" s="237"/>
      <c r="D7" s="47"/>
      <c r="E7" s="48"/>
      <c r="F7" s="47"/>
      <c r="G7" s="47"/>
      <c r="H7" s="48"/>
      <c r="I7" s="47"/>
      <c r="J7" s="48"/>
      <c r="K7" s="47"/>
      <c r="L7" s="47"/>
      <c r="M7" s="49"/>
      <c r="N7" s="104"/>
      <c r="O7" s="12">
        <f>COUNTA(H7,J7)</f>
        <v>0</v>
      </c>
      <c r="T7" s="2" t="s">
        <v>5</v>
      </c>
      <c r="U7" t="s">
        <v>21</v>
      </c>
      <c r="V7" s="5">
        <v>2</v>
      </c>
      <c r="W7" s="100" t="s">
        <v>101</v>
      </c>
    </row>
    <row r="8" spans="1:23" ht="18" customHeight="1">
      <c r="A8" s="15">
        <v>2</v>
      </c>
      <c r="B8" s="235"/>
      <c r="C8" s="235"/>
      <c r="D8" s="50"/>
      <c r="E8" s="50"/>
      <c r="F8" s="50"/>
      <c r="G8" s="50"/>
      <c r="H8" s="111"/>
      <c r="I8" s="50"/>
      <c r="J8" s="111"/>
      <c r="K8" s="50"/>
      <c r="L8" s="50"/>
      <c r="M8" s="51"/>
      <c r="N8" s="105"/>
      <c r="O8" s="12">
        <f aca="true" t="shared" si="0" ref="O8:O26">COUNTA(H8,J8)</f>
        <v>0</v>
      </c>
      <c r="T8" s="2" t="s">
        <v>6</v>
      </c>
      <c r="U8" t="s">
        <v>22</v>
      </c>
      <c r="V8" s="5">
        <v>3</v>
      </c>
      <c r="W8" s="100" t="s">
        <v>102</v>
      </c>
    </row>
    <row r="9" spans="1:23" ht="18" customHeight="1">
      <c r="A9" s="15">
        <v>3</v>
      </c>
      <c r="B9" s="235"/>
      <c r="C9" s="235"/>
      <c r="D9" s="50"/>
      <c r="E9" s="50"/>
      <c r="F9" s="50"/>
      <c r="G9" s="50"/>
      <c r="H9" s="111"/>
      <c r="I9" s="50"/>
      <c r="J9" s="111"/>
      <c r="K9" s="50"/>
      <c r="L9" s="50"/>
      <c r="M9" s="51"/>
      <c r="N9" s="105"/>
      <c r="O9" s="12">
        <f t="shared" si="0"/>
        <v>0</v>
      </c>
      <c r="T9" s="2" t="s">
        <v>7</v>
      </c>
      <c r="V9" s="5">
        <v>4</v>
      </c>
      <c r="W9" s="100" t="s">
        <v>103</v>
      </c>
    </row>
    <row r="10" spans="1:23" ht="18" customHeight="1">
      <c r="A10" s="15">
        <v>4</v>
      </c>
      <c r="B10" s="235"/>
      <c r="C10" s="235"/>
      <c r="D10" s="50"/>
      <c r="E10" s="50"/>
      <c r="F10" s="50"/>
      <c r="G10" s="50"/>
      <c r="H10" s="111"/>
      <c r="I10" s="50"/>
      <c r="J10" s="111"/>
      <c r="K10" s="50"/>
      <c r="L10" s="50"/>
      <c r="M10" s="51"/>
      <c r="N10" s="105"/>
      <c r="O10" s="12">
        <f t="shared" si="0"/>
        <v>0</v>
      </c>
      <c r="T10" s="2" t="s">
        <v>2</v>
      </c>
      <c r="V10" s="5">
        <v>5</v>
      </c>
      <c r="W10" s="100" t="s">
        <v>104</v>
      </c>
    </row>
    <row r="11" spans="1:23" ht="18" customHeight="1">
      <c r="A11" s="15">
        <v>5</v>
      </c>
      <c r="B11" s="235"/>
      <c r="C11" s="235"/>
      <c r="D11" s="50"/>
      <c r="E11" s="50"/>
      <c r="F11" s="50"/>
      <c r="G11" s="50"/>
      <c r="H11" s="111"/>
      <c r="I11" s="50"/>
      <c r="J11" s="111"/>
      <c r="K11" s="50"/>
      <c r="L11" s="50"/>
      <c r="M11" s="51"/>
      <c r="N11" s="105"/>
      <c r="O11" s="12">
        <f t="shared" si="0"/>
        <v>0</v>
      </c>
      <c r="T11" s="2" t="s">
        <v>3</v>
      </c>
      <c r="V11" s="5">
        <v>6</v>
      </c>
      <c r="W11" s="100" t="s">
        <v>105</v>
      </c>
    </row>
    <row r="12" spans="1:23" ht="18" customHeight="1">
      <c r="A12" s="15">
        <v>6</v>
      </c>
      <c r="B12" s="235"/>
      <c r="C12" s="235"/>
      <c r="D12" s="50"/>
      <c r="E12" s="50"/>
      <c r="F12" s="50"/>
      <c r="G12" s="50"/>
      <c r="H12" s="111"/>
      <c r="I12" s="50"/>
      <c r="J12" s="111"/>
      <c r="K12" s="50"/>
      <c r="L12" s="50"/>
      <c r="M12" s="51"/>
      <c r="N12" s="105"/>
      <c r="O12" s="12">
        <f t="shared" si="0"/>
        <v>0</v>
      </c>
      <c r="T12" s="93" t="s">
        <v>122</v>
      </c>
      <c r="V12" s="5" t="s">
        <v>123</v>
      </c>
      <c r="W12" s="100" t="s">
        <v>106</v>
      </c>
    </row>
    <row r="13" spans="1:23" ht="18" customHeight="1">
      <c r="A13" s="15">
        <v>7</v>
      </c>
      <c r="B13" s="235"/>
      <c r="C13" s="235"/>
      <c r="D13" s="50"/>
      <c r="E13" s="50"/>
      <c r="F13" s="50"/>
      <c r="G13" s="50"/>
      <c r="H13" s="111"/>
      <c r="I13" s="50"/>
      <c r="J13" s="111"/>
      <c r="K13" s="50"/>
      <c r="L13" s="50"/>
      <c r="M13" s="51"/>
      <c r="N13" s="105"/>
      <c r="O13" s="12">
        <f t="shared" si="0"/>
        <v>0</v>
      </c>
      <c r="T13" s="2" t="s">
        <v>4</v>
      </c>
      <c r="V13" s="5" t="s">
        <v>124</v>
      </c>
      <c r="W13" s="100" t="s">
        <v>107</v>
      </c>
    </row>
    <row r="14" spans="1:23" ht="18" customHeight="1">
      <c r="A14" s="15">
        <v>8</v>
      </c>
      <c r="B14" s="235"/>
      <c r="C14" s="235"/>
      <c r="D14" s="50"/>
      <c r="E14" s="50"/>
      <c r="F14" s="50"/>
      <c r="G14" s="50"/>
      <c r="H14" s="111"/>
      <c r="I14" s="50"/>
      <c r="J14" s="111"/>
      <c r="K14" s="50"/>
      <c r="L14" s="50"/>
      <c r="M14" s="51"/>
      <c r="N14" s="105"/>
      <c r="O14" s="12">
        <f t="shared" si="0"/>
        <v>0</v>
      </c>
      <c r="T14" s="10" t="s">
        <v>10</v>
      </c>
      <c r="V14" s="5" t="s">
        <v>125</v>
      </c>
      <c r="W14" s="100" t="s">
        <v>108</v>
      </c>
    </row>
    <row r="15" spans="1:23" ht="18" customHeight="1">
      <c r="A15" s="15">
        <v>9</v>
      </c>
      <c r="B15" s="235"/>
      <c r="C15" s="235"/>
      <c r="D15" s="50"/>
      <c r="E15" s="50"/>
      <c r="F15" s="50"/>
      <c r="G15" s="50"/>
      <c r="H15" s="111"/>
      <c r="I15" s="50"/>
      <c r="J15" s="111"/>
      <c r="K15" s="50"/>
      <c r="L15" s="50"/>
      <c r="M15" s="51"/>
      <c r="N15" s="105"/>
      <c r="O15" s="12">
        <f t="shared" si="0"/>
        <v>0</v>
      </c>
      <c r="T15" s="10" t="s">
        <v>10</v>
      </c>
      <c r="W15" s="100" t="s">
        <v>109</v>
      </c>
    </row>
    <row r="16" spans="1:23" ht="18" customHeight="1">
      <c r="A16" s="15">
        <v>10</v>
      </c>
      <c r="B16" s="235"/>
      <c r="C16" s="235"/>
      <c r="D16" s="50"/>
      <c r="E16" s="50"/>
      <c r="F16" s="50"/>
      <c r="G16" s="50"/>
      <c r="H16" s="111"/>
      <c r="I16" s="50"/>
      <c r="J16" s="111"/>
      <c r="K16" s="50"/>
      <c r="L16" s="50"/>
      <c r="M16" s="51"/>
      <c r="N16" s="105"/>
      <c r="O16" s="12">
        <f t="shared" si="0"/>
        <v>0</v>
      </c>
      <c r="T16" s="10" t="s">
        <v>10</v>
      </c>
      <c r="W16" s="100" t="s">
        <v>110</v>
      </c>
    </row>
    <row r="17" spans="1:23" ht="18" customHeight="1">
      <c r="A17" s="15">
        <v>11</v>
      </c>
      <c r="B17" s="235"/>
      <c r="C17" s="235"/>
      <c r="D17" s="50"/>
      <c r="E17" s="50"/>
      <c r="F17" s="50"/>
      <c r="G17" s="50"/>
      <c r="H17" s="111"/>
      <c r="I17" s="50"/>
      <c r="J17" s="111"/>
      <c r="K17" s="50"/>
      <c r="L17" s="50"/>
      <c r="M17" s="51"/>
      <c r="N17" s="105"/>
      <c r="O17" s="12">
        <f t="shared" si="0"/>
        <v>0</v>
      </c>
      <c r="T17" s="10" t="s">
        <v>10</v>
      </c>
      <c r="W17" s="100" t="s">
        <v>111</v>
      </c>
    </row>
    <row r="18" spans="1:23" ht="18" customHeight="1">
      <c r="A18" s="15">
        <v>12</v>
      </c>
      <c r="B18" s="235"/>
      <c r="C18" s="235"/>
      <c r="D18" s="50"/>
      <c r="E18" s="50"/>
      <c r="F18" s="50"/>
      <c r="G18" s="50"/>
      <c r="H18" s="111"/>
      <c r="I18" s="50"/>
      <c r="J18" s="111"/>
      <c r="K18" s="50"/>
      <c r="L18" s="50"/>
      <c r="M18" s="51"/>
      <c r="N18" s="105"/>
      <c r="O18" s="12">
        <f t="shared" si="0"/>
        <v>0</v>
      </c>
      <c r="W18" s="100" t="s">
        <v>112</v>
      </c>
    </row>
    <row r="19" spans="1:23" ht="18" customHeight="1">
      <c r="A19" s="15">
        <v>13</v>
      </c>
      <c r="B19" s="235"/>
      <c r="C19" s="235"/>
      <c r="D19" s="50"/>
      <c r="E19" s="50"/>
      <c r="F19" s="50"/>
      <c r="G19" s="50"/>
      <c r="H19" s="111"/>
      <c r="I19" s="50"/>
      <c r="J19" s="111"/>
      <c r="K19" s="50"/>
      <c r="L19" s="50"/>
      <c r="M19" s="51"/>
      <c r="N19" s="105"/>
      <c r="O19" s="12">
        <f t="shared" si="0"/>
        <v>0</v>
      </c>
      <c r="W19" s="100" t="s">
        <v>113</v>
      </c>
    </row>
    <row r="20" spans="1:23" ht="18" customHeight="1">
      <c r="A20" s="15">
        <v>14</v>
      </c>
      <c r="B20" s="235"/>
      <c r="C20" s="235"/>
      <c r="D20" s="50"/>
      <c r="E20" s="50"/>
      <c r="F20" s="50"/>
      <c r="G20" s="50"/>
      <c r="H20" s="111"/>
      <c r="I20" s="50"/>
      <c r="J20" s="111"/>
      <c r="K20" s="50"/>
      <c r="L20" s="50"/>
      <c r="M20" s="51"/>
      <c r="N20" s="105"/>
      <c r="O20" s="12">
        <f t="shared" si="0"/>
        <v>0</v>
      </c>
      <c r="W20" s="100" t="s">
        <v>114</v>
      </c>
    </row>
    <row r="21" spans="1:23" ht="18" customHeight="1">
      <c r="A21" s="15">
        <v>15</v>
      </c>
      <c r="B21" s="235"/>
      <c r="C21" s="235"/>
      <c r="D21" s="50"/>
      <c r="E21" s="50"/>
      <c r="F21" s="50"/>
      <c r="G21" s="50"/>
      <c r="H21" s="111"/>
      <c r="I21" s="50"/>
      <c r="J21" s="111"/>
      <c r="K21" s="50"/>
      <c r="L21" s="50"/>
      <c r="M21" s="51"/>
      <c r="N21" s="105"/>
      <c r="O21" s="12">
        <f t="shared" si="0"/>
        <v>0</v>
      </c>
      <c r="W21" s="100" t="s">
        <v>115</v>
      </c>
    </row>
    <row r="22" spans="1:23" ht="18" customHeight="1">
      <c r="A22" s="15">
        <v>16</v>
      </c>
      <c r="B22" s="235"/>
      <c r="C22" s="235"/>
      <c r="D22" s="50"/>
      <c r="E22" s="50"/>
      <c r="F22" s="50"/>
      <c r="G22" s="50"/>
      <c r="H22" s="111"/>
      <c r="I22" s="50"/>
      <c r="J22" s="111"/>
      <c r="K22" s="50"/>
      <c r="L22" s="50"/>
      <c r="M22" s="51"/>
      <c r="N22" s="105"/>
      <c r="O22" s="12">
        <f t="shared" si="0"/>
        <v>0</v>
      </c>
      <c r="W22" s="100" t="s">
        <v>116</v>
      </c>
    </row>
    <row r="23" spans="1:15" ht="18" customHeight="1">
      <c r="A23" s="15">
        <v>17</v>
      </c>
      <c r="B23" s="235"/>
      <c r="C23" s="235"/>
      <c r="D23" s="50"/>
      <c r="E23" s="50"/>
      <c r="F23" s="50"/>
      <c r="G23" s="50"/>
      <c r="H23" s="111"/>
      <c r="I23" s="50"/>
      <c r="J23" s="111"/>
      <c r="K23" s="50"/>
      <c r="L23" s="50"/>
      <c r="M23" s="51"/>
      <c r="N23" s="105"/>
      <c r="O23" s="12">
        <f t="shared" si="0"/>
        <v>0</v>
      </c>
    </row>
    <row r="24" spans="1:15" ht="18" customHeight="1">
      <c r="A24" s="15">
        <v>18</v>
      </c>
      <c r="B24" s="235"/>
      <c r="C24" s="235"/>
      <c r="D24" s="50"/>
      <c r="E24" s="50"/>
      <c r="F24" s="50"/>
      <c r="G24" s="50"/>
      <c r="H24" s="111"/>
      <c r="I24" s="50"/>
      <c r="J24" s="111"/>
      <c r="K24" s="50"/>
      <c r="L24" s="50"/>
      <c r="M24" s="51"/>
      <c r="N24" s="105"/>
      <c r="O24" s="12">
        <f t="shared" si="0"/>
        <v>0</v>
      </c>
    </row>
    <row r="25" spans="1:17" ht="18" customHeight="1">
      <c r="A25" s="15">
        <v>19</v>
      </c>
      <c r="B25" s="235"/>
      <c r="C25" s="235"/>
      <c r="D25" s="50"/>
      <c r="E25" s="50"/>
      <c r="F25" s="50"/>
      <c r="G25" s="50"/>
      <c r="H25" s="111"/>
      <c r="I25" s="50"/>
      <c r="J25" s="111"/>
      <c r="K25" s="50"/>
      <c r="L25" s="50"/>
      <c r="M25" s="51"/>
      <c r="N25" s="105"/>
      <c r="O25" s="12">
        <f t="shared" si="0"/>
        <v>0</v>
      </c>
      <c r="P25" s="96">
        <f>COUNTIF(O7:O26,"1")</f>
        <v>0</v>
      </c>
      <c r="Q25" s="96"/>
    </row>
    <row r="26" spans="1:17" ht="18" customHeight="1" thickBot="1">
      <c r="A26" s="16">
        <v>20</v>
      </c>
      <c r="B26" s="236"/>
      <c r="C26" s="236"/>
      <c r="D26" s="52"/>
      <c r="E26" s="52"/>
      <c r="F26" s="52"/>
      <c r="G26" s="52"/>
      <c r="H26" s="112"/>
      <c r="I26" s="52"/>
      <c r="J26" s="112"/>
      <c r="K26" s="52"/>
      <c r="L26" s="52"/>
      <c r="M26" s="53"/>
      <c r="N26" s="106"/>
      <c r="O26" s="12">
        <f t="shared" si="0"/>
        <v>0</v>
      </c>
      <c r="P26" s="96">
        <f>COUNTIF(O7:O26,"2")</f>
        <v>0</v>
      </c>
      <c r="Q26" s="96"/>
    </row>
    <row r="27" spans="1:17" ht="21.75" customHeight="1" thickBot="1">
      <c r="A27" s="218" t="s">
        <v>92</v>
      </c>
      <c r="B27" s="219"/>
      <c r="C27" s="219"/>
      <c r="D27" s="219"/>
      <c r="E27" s="219"/>
      <c r="F27" s="211" t="s">
        <v>94</v>
      </c>
      <c r="G27" s="212"/>
      <c r="H27" s="213"/>
      <c r="I27" s="98">
        <f>P25</f>
        <v>0</v>
      </c>
      <c r="J27" s="94" t="s">
        <v>93</v>
      </c>
      <c r="K27" s="214" t="s">
        <v>95</v>
      </c>
      <c r="L27" s="213"/>
      <c r="M27" s="98">
        <f>P26</f>
        <v>0</v>
      </c>
      <c r="N27" s="95" t="s">
        <v>93</v>
      </c>
      <c r="O27" s="12"/>
      <c r="P27" s="96"/>
      <c r="Q27" s="96"/>
    </row>
    <row r="28" spans="1:17" ht="21.75" customHeight="1" thickBot="1">
      <c r="A28" s="215" t="s">
        <v>8</v>
      </c>
      <c r="B28" s="216"/>
      <c r="C28" s="216"/>
      <c r="D28" s="216"/>
      <c r="E28" s="216"/>
      <c r="F28" s="221" t="s">
        <v>26</v>
      </c>
      <c r="G28" s="222"/>
      <c r="H28" s="223"/>
      <c r="I28" s="32">
        <f>IF(P28=0,"",IF(P28&lt;8,1,2))</f>
      </c>
      <c r="J28" s="26" t="s">
        <v>27</v>
      </c>
      <c r="K28" s="224" t="s">
        <v>28</v>
      </c>
      <c r="L28" s="223"/>
      <c r="M28" s="32">
        <f>IF(Q28=0,"",IF(Q28&lt;8,1,2))</f>
      </c>
      <c r="N28" s="27" t="s">
        <v>27</v>
      </c>
      <c r="P28" s="97">
        <f>COUNTIF(L7:L26,"○")+COUNTIF(L7:L26,"Ａ")</f>
        <v>0</v>
      </c>
      <c r="Q28" s="97">
        <f>COUNTIF(L7:L26,"Ｂ")</f>
        <v>0</v>
      </c>
    </row>
    <row r="29" ht="13.5">
      <c r="A29" s="28" t="s">
        <v>29</v>
      </c>
    </row>
    <row r="30" ht="13.5">
      <c r="A30" s="28" t="s">
        <v>23</v>
      </c>
    </row>
    <row r="31" ht="13.5">
      <c r="A31" s="29" t="s">
        <v>30</v>
      </c>
    </row>
    <row r="32" ht="13.5">
      <c r="A32" s="29" t="s">
        <v>19</v>
      </c>
    </row>
  </sheetData>
  <sheetProtection/>
  <mergeCells count="35">
    <mergeCell ref="O1:P1"/>
    <mergeCell ref="A3:D3"/>
    <mergeCell ref="E3:H3"/>
    <mergeCell ref="J3:K3"/>
    <mergeCell ref="L3:N3"/>
    <mergeCell ref="A4:C4"/>
    <mergeCell ref="E4:H4"/>
    <mergeCell ref="A1:H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F28:H28"/>
    <mergeCell ref="K28:L28"/>
    <mergeCell ref="A28:E28"/>
    <mergeCell ref="A27:E27"/>
    <mergeCell ref="F27:H27"/>
    <mergeCell ref="K27:L27"/>
  </mergeCells>
  <dataValidations count="5">
    <dataValidation type="list" allowBlank="1" showInputMessage="1" showErrorMessage="1" sqref="F7:F26">
      <formula1>$V$6:$V$14</formula1>
    </dataValidation>
    <dataValidation type="list" allowBlank="1" showInputMessage="1" showErrorMessage="1" sqref="L7:L26">
      <formula1>$U$6:$U$8</formula1>
    </dataValidation>
    <dataValidation type="list" allowBlank="1" showInputMessage="1" showErrorMessage="1" sqref="H7:H26 J7:J26">
      <formula1>$T$6:$T$17</formula1>
    </dataValidation>
    <dataValidation allowBlank="1" showInputMessage="1" showErrorMessage="1" imeMode="halfKatakana" sqref="E7:E26"/>
    <dataValidation type="list" allowBlank="1" showInputMessage="1" showErrorMessage="1" sqref="G7:G26">
      <formula1>$W$6:$W$22</formula1>
    </dataValidation>
  </dataValidation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2"/>
  <ignoredErrors>
    <ignoredError sqref="I27 M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　裕美</dc:creator>
  <cp:keywords/>
  <dc:description/>
  <cp:lastModifiedBy>佐藤 悠生</cp:lastModifiedBy>
  <cp:lastPrinted>2018-04-04T11:43:12Z</cp:lastPrinted>
  <dcterms:created xsi:type="dcterms:W3CDTF">2003-07-28T12:30:27Z</dcterms:created>
  <dcterms:modified xsi:type="dcterms:W3CDTF">2022-03-24T14:41:59Z</dcterms:modified>
  <cp:category/>
  <cp:version/>
  <cp:contentType/>
  <cp:contentStatus/>
</cp:coreProperties>
</file>